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остатки уточнение\Уточнения 2023 остатки\Ибраевский зарплата\"/>
    </mc:Choice>
  </mc:AlternateContent>
  <bookViews>
    <workbookView xWindow="-120" yWindow="-120" windowWidth="29040" windowHeight="15840"/>
  </bookViews>
  <sheets>
    <sheet name="свод изменений" sheetId="1" r:id="rId1"/>
    <sheet name="направление расходов" sheetId="5" r:id="rId2"/>
  </sheets>
  <definedNames>
    <definedName name="_xlnm.Print_Titles" localSheetId="1">'направление расходов'!$4:$6</definedName>
    <definedName name="_xlnm.Print_Titles" localSheetId="0">'свод изменений'!$5:$7</definedName>
    <definedName name="_xlnm.Print_Area" localSheetId="1">'направление расходов'!$A$1:$I$27</definedName>
    <definedName name="_xlnm.Print_Area" localSheetId="0">'свод изменений'!$A$1:$J$89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1" l="1"/>
  <c r="F37" i="1"/>
  <c r="I81" i="1"/>
  <c r="I79" i="1"/>
  <c r="I67" i="1"/>
  <c r="I64" i="1"/>
  <c r="I63" i="1"/>
  <c r="I62" i="1"/>
  <c r="F64" i="1"/>
  <c r="E64" i="1"/>
  <c r="E63" i="1"/>
  <c r="E62" i="1"/>
  <c r="I47" i="1"/>
  <c r="I45" i="1"/>
  <c r="I43" i="1"/>
  <c r="E36" i="1"/>
  <c r="E45" i="1"/>
  <c r="E43" i="1" s="1"/>
  <c r="G19" i="5"/>
  <c r="G18" i="5"/>
  <c r="G17" i="5"/>
  <c r="B24" i="5"/>
  <c r="B27" i="1" l="1"/>
  <c r="C10" i="5" l="1"/>
  <c r="C8" i="5" s="1"/>
  <c r="G8" i="5" s="1"/>
  <c r="C81" i="1" l="1"/>
  <c r="B81" i="1"/>
  <c r="C49" i="1" l="1"/>
  <c r="I65" i="1" l="1"/>
  <c r="I66" i="1"/>
  <c r="I68" i="1"/>
  <c r="I69" i="1"/>
  <c r="I70" i="1"/>
  <c r="I71" i="1"/>
  <c r="I72" i="1"/>
  <c r="I73" i="1"/>
  <c r="I74" i="1"/>
  <c r="I75" i="1"/>
  <c r="I76" i="1"/>
  <c r="I77" i="1"/>
  <c r="I80" i="1"/>
  <c r="B26" i="1"/>
  <c r="I32" i="1" l="1"/>
  <c r="I33" i="1"/>
  <c r="I34" i="1"/>
  <c r="I35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B11" i="1"/>
  <c r="B37" i="1"/>
  <c r="G10" i="5"/>
  <c r="B10" i="1" l="1"/>
  <c r="I60" i="1" l="1"/>
  <c r="I54" i="1"/>
  <c r="I39" i="1"/>
  <c r="I40" i="1"/>
  <c r="I41" i="1"/>
  <c r="I42" i="1"/>
  <c r="I38" i="1"/>
  <c r="G14" i="5" l="1"/>
  <c r="F45" i="1" l="1"/>
  <c r="D49" i="1" l="1"/>
  <c r="D45" i="1"/>
  <c r="D55" i="1"/>
  <c r="H34" i="1"/>
  <c r="I44" i="1"/>
  <c r="I51" i="1"/>
  <c r="I53" i="1"/>
  <c r="I59" i="1"/>
  <c r="F55" i="1"/>
  <c r="G55" i="1"/>
  <c r="H59" i="1"/>
  <c r="G37" i="1"/>
  <c r="F10" i="1"/>
  <c r="C45" i="1"/>
  <c r="D11" i="1"/>
  <c r="D10" i="1" s="1"/>
  <c r="G13" i="5"/>
  <c r="G12" i="5"/>
  <c r="G10" i="1"/>
  <c r="H12" i="1"/>
  <c r="H13" i="1"/>
  <c r="H14" i="1"/>
  <c r="H20" i="1"/>
  <c r="H21" i="1"/>
  <c r="H23" i="1"/>
  <c r="H24" i="1"/>
  <c r="H25" i="1"/>
  <c r="H28" i="1"/>
  <c r="H29" i="1"/>
  <c r="H32" i="1"/>
  <c r="H33" i="1"/>
  <c r="H35" i="1"/>
  <c r="H41" i="1"/>
  <c r="G45" i="1"/>
  <c r="I46" i="1"/>
  <c r="H47" i="1"/>
  <c r="H48" i="1"/>
  <c r="I48" i="1" s="1"/>
  <c r="F49" i="1"/>
  <c r="G49" i="1"/>
  <c r="G43" i="1" s="1"/>
  <c r="I50" i="1"/>
  <c r="H51" i="1"/>
  <c r="I52" i="1"/>
  <c r="H53" i="1"/>
  <c r="I56" i="1"/>
  <c r="H57" i="1"/>
  <c r="H58" i="1"/>
  <c r="I58" i="1" s="1"/>
  <c r="I61" i="1"/>
  <c r="C55" i="1"/>
  <c r="C11" i="1"/>
  <c r="B55" i="1"/>
  <c r="I55" i="1" s="1"/>
  <c r="I37" i="1"/>
  <c r="B45" i="1"/>
  <c r="B49" i="1"/>
  <c r="I49" i="1" s="1"/>
  <c r="C37" i="1"/>
  <c r="H31" i="1"/>
  <c r="C10" i="1" l="1"/>
  <c r="I10" i="1" s="1"/>
  <c r="I11" i="1"/>
  <c r="G62" i="1"/>
  <c r="G63" i="1" s="1"/>
  <c r="C43" i="1"/>
  <c r="B43" i="1"/>
  <c r="D43" i="1"/>
  <c r="D62" i="1" s="1"/>
  <c r="H49" i="1"/>
  <c r="H37" i="1"/>
  <c r="H55" i="1"/>
  <c r="I57" i="1"/>
  <c r="H45" i="1"/>
  <c r="H11" i="1"/>
  <c r="G36" i="1"/>
  <c r="F43" i="1"/>
  <c r="H27" i="1"/>
  <c r="H26" i="1"/>
  <c r="B62" i="1" l="1"/>
  <c r="B63" i="1" s="1"/>
  <c r="B36" i="1"/>
  <c r="F36" i="1"/>
  <c r="I36" i="1" s="1"/>
  <c r="F62" i="1"/>
  <c r="F63" i="1" s="1"/>
  <c r="D63" i="1"/>
  <c r="D64" i="1"/>
  <c r="C62" i="1"/>
  <c r="C36" i="1"/>
  <c r="B64" i="1"/>
  <c r="D36" i="1"/>
  <c r="H43" i="1"/>
  <c r="H36" i="1" s="1"/>
  <c r="H10" i="1"/>
  <c r="H62" i="1" l="1"/>
  <c r="H64" i="1" s="1"/>
  <c r="C63" i="1"/>
  <c r="C64" i="1"/>
  <c r="H63" i="1" l="1"/>
</calcChain>
</file>

<file path=xl/sharedStrings.xml><?xml version="1.0" encoding="utf-8"?>
<sst xmlns="http://schemas.openxmlformats.org/spreadsheetml/2006/main" count="126" uniqueCount="111">
  <si>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</si>
  <si>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</si>
  <si>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</si>
  <si>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</si>
  <si>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</si>
  <si>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</si>
  <si>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</si>
  <si>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</si>
  <si>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</si>
  <si>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</si>
  <si>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</si>
  <si>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</si>
  <si>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</si>
  <si>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</si>
  <si>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</si>
  <si>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</si>
  <si>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</si>
  <si>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</si>
  <si>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</si>
  <si>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</si>
  <si>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</si>
  <si>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</si>
  <si>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</si>
  <si>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</si>
  <si>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</si>
  <si>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</si>
  <si>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</si>
  <si>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</si>
  <si>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</si>
  <si>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</si>
  <si>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</si>
  <si>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</si>
  <si>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</si>
  <si>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</si>
  <si>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</si>
  <si>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</si>
  <si>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</si>
  <si>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</si>
  <si>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</si>
  <si>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</si>
  <si>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</si>
  <si>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</si>
  <si>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</si>
  <si>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</si>
  <si>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</si>
  <si>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</si>
  <si>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</si>
  <si>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</si>
  <si>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</si>
  <si>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</si>
  <si>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>Налог на имущество организаций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</si>
  <si>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</si>
  <si>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</si>
  <si>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</si>
  <si>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</si>
  <si>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</si>
  <si>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</si>
  <si>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</si>
  <si>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</si>
  <si>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</si>
  <si>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</si>
  <si>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</si>
  <si>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</si>
  <si>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</si>
  <si>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</si>
  <si>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</si>
  <si>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Изменения, предусмотренные проектом</t>
  </si>
  <si>
    <t>Например:</t>
  </si>
  <si>
    <t>Остаток на отчетную дату</t>
  </si>
  <si>
    <t>Направление расходов за счет остатков средств на начало года, в том числе:</t>
  </si>
  <si>
    <t xml:space="preserve">Другие расходы </t>
  </si>
  <si>
    <t>Приложение 7</t>
  </si>
  <si>
    <t>Приложение 7.1</t>
  </si>
  <si>
    <t>Справочно:</t>
  </si>
  <si>
    <t>Государственная пошлина</t>
  </si>
  <si>
    <t>Доходы от выдачи патентов</t>
  </si>
  <si>
    <t>Изменения, предусмотренные проектом 1</t>
  </si>
  <si>
    <t>Изменения, предусмотренные проектом 2</t>
  </si>
  <si>
    <t xml:space="preserve">Изменения, предусмотренные проектом на </t>
  </si>
  <si>
    <t xml:space="preserve">  - получение бюджетных кредитов </t>
  </si>
  <si>
    <t xml:space="preserve">  - погашение бюджетных кредитов </t>
  </si>
  <si>
    <t xml:space="preserve"> Кредиты, полученные от кредитных организаций </t>
  </si>
  <si>
    <t xml:space="preserve">  - получение кредитов от кредитных организаций </t>
  </si>
  <si>
    <t xml:space="preserve">  - погашение кредитов от кредитных организаций </t>
  </si>
  <si>
    <t xml:space="preserve"> Исполнение муниципальных гарантий </t>
  </si>
  <si>
    <t xml:space="preserve"> Акции и иные формы участия в капитале </t>
  </si>
  <si>
    <t xml:space="preserve"> Прочие источники финансирования дефицита бюджета </t>
  </si>
  <si>
    <t xml:space="preserve"> Изменение остатков средств бюджета </t>
  </si>
  <si>
    <t xml:space="preserve"> Остатки средств бюджетов всего, в том числе: </t>
  </si>
  <si>
    <t xml:space="preserve"> остатки целевых средств </t>
  </si>
  <si>
    <t xml:space="preserve"> остатки нецелевых средств </t>
  </si>
  <si>
    <t xml:space="preserve"> СПРАВОЧНО: </t>
  </si>
  <si>
    <t xml:space="preserve"> Верхний предел муниципального долга на конец года, в том числе </t>
  </si>
  <si>
    <t xml:space="preserve"> кредиты кредитных организаций </t>
  </si>
  <si>
    <t xml:space="preserve"> бюджетные кредиты </t>
  </si>
  <si>
    <t xml:space="preserve"> верхний предел долга по муниципальным гарантиям на конец года </t>
  </si>
  <si>
    <t xml:space="preserve">                              Направление расходов за счет остатков средств</t>
  </si>
  <si>
    <t>Глава СП                       Исанбердин Р.М.</t>
  </si>
  <si>
    <t>Остаток на 01.01.2023 год</t>
  </si>
  <si>
    <t>Первоначальный бюджет 
(Бюджетные ассигнования 
на 1 января 2023 г. в соответствии с решениями)</t>
  </si>
  <si>
    <t>противопаводковые мероприятия</t>
  </si>
  <si>
    <t>Свод изменений к проекту решения о внесении изменений 
в бюджет сельского поселения Ибраевский   сельсовет муниципального района Кугарчинский район Республики Башкортостан 
на 2023 год и на плановый период 2024 и 2025 годов</t>
  </si>
  <si>
    <t>Изменения предусмотр. проектом в ред.решения Совета СП от 16.03.2023г №129</t>
  </si>
  <si>
    <t>создание искус.водоема</t>
  </si>
  <si>
    <t>Изменения предусмотр. проектом в ред.решения Совета СП от 27.04.23№ 138</t>
  </si>
  <si>
    <t>Изменения, предусмотренные проектом 3</t>
  </si>
  <si>
    <t>Ликидация свалки ТБО</t>
  </si>
  <si>
    <t>ремонт здания</t>
  </si>
  <si>
    <t>Межевание ЗУ</t>
  </si>
  <si>
    <t>оплата труда</t>
  </si>
  <si>
    <t>Изменения предусмотр. проектом в ред.решения Совета СП от 12.07.23№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</si>
</sst>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_р_._-;\-* #,##0_р_._-;_-* &quot;-&quot;_р_._-;_-@_-"/>
    <numFmt numFmtId="166" formatCode="#,##0_ ;\-#,##0\ "/>
    <numFmt numFmtId="167" formatCode="#,##0.000_ ;\-#,##0.000\ "/>
  </numFmts>
  <fonts count="39" x14ac:knownFonts="1">
    <font>
      <sz val="10"/>
      <name val="Arial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sz val="16"/>
      <color indexed="55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trike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2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0">
    <xf numFmtId="0" fontId="0" fillId="0" borderId="0" xfId="0"/>
    <xf numFmtId="3" fontId="14" fillId="0" borderId="1" xfId="1" applyNumberFormat="1" applyFont="1" applyFill="1" applyBorder="1" applyAlignment="1" applyProtection="1">
      <alignment horizontal="left" vertical="top" wrapText="1"/>
      <protection locked="0"/>
    </xf>
    <xf numFmtId="3" fontId="6" fillId="0" borderId="1" xfId="1" applyNumberFormat="1" applyFont="1" applyFill="1" applyBorder="1" applyAlignment="1" applyProtection="1">
      <alignment horizontal="left" vertical="top" wrapText="1"/>
      <protection locked="0"/>
    </xf>
    <xf numFmtId="3" fontId="5" fillId="0" borderId="1" xfId="1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left"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49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Alignment="1">
      <alignment wrapText="1"/>
    </xf>
    <xf numFmtId="165" fontId="1" fillId="0" borderId="0" xfId="2" applyNumberFormat="1" applyFont="1" applyFill="1" applyAlignment="1">
      <alignment wrapText="1"/>
    </xf>
    <xf numFmtId="0" fontId="1" fillId="0" borderId="0" xfId="2" applyNumberFormat="1" applyFont="1" applyFill="1" applyBorder="1" applyAlignment="1">
      <alignment horizontal="left" vertical="top" wrapText="1"/>
    </xf>
    <xf numFmtId="165" fontId="1" fillId="0" borderId="0" xfId="2" applyNumberFormat="1" applyFont="1" applyFill="1" applyBorder="1" applyAlignment="1">
      <alignment wrapText="1"/>
    </xf>
    <xf numFmtId="166" fontId="1" fillId="0" borderId="0" xfId="2" applyNumberFormat="1" applyFont="1" applyFill="1" applyBorder="1" applyAlignment="1">
      <alignment wrapText="1"/>
    </xf>
    <xf numFmtId="49" fontId="16" fillId="0" borderId="0" xfId="2" applyNumberFormat="1" applyFont="1" applyFill="1" applyBorder="1" applyAlignment="1">
      <alignment horizontal="right" vertical="top" wrapText="1"/>
    </xf>
    <xf numFmtId="3" fontId="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3" fontId="1" fillId="0" borderId="4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left" vertical="top" wrapText="1"/>
    </xf>
    <xf numFmtId="49" fontId="2" fillId="0" borderId="1" xfId="2" applyNumberFormat="1" applyFont="1" applyFill="1" applyBorder="1" applyAlignment="1">
      <alignment horizontal="left" vertical="top" wrapText="1"/>
    </xf>
    <xf numFmtId="165" fontId="2" fillId="0" borderId="0" xfId="2" applyNumberFormat="1" applyFont="1" applyFill="1" applyAlignment="1">
      <alignment wrapText="1"/>
    </xf>
    <xf numFmtId="0" fontId="2" fillId="0" borderId="1" xfId="2" applyNumberFormat="1" applyFont="1" applyFill="1" applyBorder="1" applyAlignment="1">
      <alignment horizontal="left" vertical="top" wrapText="1"/>
    </xf>
    <xf numFmtId="0" fontId="1" fillId="0" borderId="1" xfId="2" applyNumberFormat="1" applyFont="1" applyFill="1" applyBorder="1" applyAlignment="1">
      <alignment horizontal="left" vertical="top" wrapText="1"/>
    </xf>
    <xf numFmtId="3" fontId="1" fillId="0" borderId="1" xfId="2" applyNumberFormat="1" applyFont="1" applyFill="1" applyBorder="1" applyAlignment="1">
      <alignment horizontal="right" vertical="top" wrapText="1"/>
    </xf>
    <xf numFmtId="49" fontId="3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Alignment="1">
      <alignment wrapText="1"/>
    </xf>
    <xf numFmtId="165" fontId="2" fillId="0" borderId="0" xfId="2" applyNumberFormat="1" applyFont="1" applyFill="1" applyBorder="1" applyAlignment="1">
      <alignment horizontal="left" vertical="top" wrapText="1"/>
    </xf>
    <xf numFmtId="166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Border="1" applyAlignment="1">
      <alignment horizontal="right" vertical="top" wrapText="1"/>
    </xf>
    <xf numFmtId="49" fontId="15" fillId="0" borderId="0" xfId="2" applyNumberFormat="1" applyFont="1" applyFill="1" applyBorder="1" applyAlignment="1">
      <alignment horizontal="left" vertical="top" wrapText="1"/>
    </xf>
    <xf numFmtId="0" fontId="1" fillId="0" borderId="0" xfId="2" applyNumberFormat="1" applyFont="1" applyFill="1" applyAlignment="1">
      <alignment horizontal="left" vertical="top" wrapText="1"/>
    </xf>
    <xf numFmtId="3" fontId="2" fillId="0" borderId="0" xfId="2" applyNumberFormat="1" applyFont="1" applyFill="1" applyAlignment="1">
      <alignment wrapText="1"/>
    </xf>
    <xf numFmtId="165" fontId="2" fillId="0" borderId="0" xfId="2" applyNumberFormat="1" applyFont="1" applyFill="1" applyBorder="1" applyAlignment="1">
      <alignment horizontal="right" vertical="center" wrapText="1"/>
    </xf>
    <xf numFmtId="0" fontId="1" fillId="0" borderId="0" xfId="2" applyNumberFormat="1" applyFont="1" applyFill="1" applyAlignment="1">
      <alignment horizontal="right" wrapText="1"/>
    </xf>
    <xf numFmtId="0" fontId="7" fillId="0" borderId="0" xfId="2" applyFill="1" applyAlignment="1">
      <alignment wrapText="1"/>
    </xf>
    <xf numFmtId="0" fontId="1" fillId="0" borderId="0" xfId="2" applyNumberFormat="1" applyFont="1" applyFill="1" applyAlignment="1">
      <alignment horizontal="center" wrapText="1"/>
    </xf>
    <xf numFmtId="3" fontId="1" fillId="0" borderId="0" xfId="2" applyNumberFormat="1" applyFont="1" applyFill="1" applyAlignment="1">
      <alignment horizontal="center" wrapText="1"/>
    </xf>
    <xf numFmtId="165" fontId="3" fillId="0" borderId="0" xfId="2" applyNumberFormat="1" applyFont="1" applyFill="1" applyBorder="1" applyAlignment="1">
      <alignment horizontal="right" vertical="center" wrapText="1"/>
    </xf>
    <xf numFmtId="49" fontId="15" fillId="0" borderId="0" xfId="2" applyNumberFormat="1" applyFont="1" applyFill="1" applyAlignment="1">
      <alignment horizontal="left" vertical="top" wrapText="1"/>
    </xf>
    <xf numFmtId="165" fontId="1" fillId="0" borderId="0" xfId="2" applyNumberFormat="1" applyFont="1" applyFill="1" applyAlignment="1">
      <alignment horizontal="left" vertical="top" wrapText="1"/>
    </xf>
    <xf numFmtId="0" fontId="1" fillId="0" borderId="0" xfId="2" applyNumberFormat="1" applyFont="1" applyFill="1" applyAlignment="1">
      <alignment wrapText="1"/>
    </xf>
    <xf numFmtId="165" fontId="10" fillId="0" borderId="0" xfId="2" applyNumberFormat="1" applyFont="1" applyFill="1" applyAlignment="1">
      <alignment wrapText="1"/>
    </xf>
    <xf numFmtId="165" fontId="3" fillId="0" borderId="0" xfId="2" applyNumberFormat="1" applyFont="1" applyFill="1" applyBorder="1" applyAlignment="1">
      <alignment horizontal="left" vertical="top" wrapText="1"/>
    </xf>
    <xf numFmtId="0" fontId="9" fillId="0" borderId="0" xfId="2" applyNumberFormat="1" applyFont="1" applyFill="1" applyAlignment="1">
      <alignment horizontal="left" vertical="top" wrapText="1"/>
    </xf>
    <xf numFmtId="3" fontId="3" fillId="0" borderId="0" xfId="2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5" fontId="12" fillId="0" borderId="0" xfId="2" applyNumberFormat="1" applyFont="1" applyFill="1" applyAlignment="1">
      <alignment wrapText="1"/>
    </xf>
    <xf numFmtId="165" fontId="1" fillId="0" borderId="0" xfId="2" applyNumberFormat="1" applyFont="1" applyFill="1" applyAlignment="1">
      <alignment horizontal="left" wrapText="1"/>
    </xf>
    <xf numFmtId="3" fontId="7" fillId="0" borderId="0" xfId="2" applyNumberFormat="1" applyFill="1" applyAlignment="1">
      <alignment wrapText="1"/>
    </xf>
    <xf numFmtId="49" fontId="1" fillId="0" borderId="0" xfId="2" applyNumberFormat="1" applyFont="1" applyFill="1" applyBorder="1" applyAlignment="1">
      <alignment horizontal="left" vertical="top" wrapText="1"/>
    </xf>
    <xf numFmtId="3" fontId="6" fillId="0" borderId="0" xfId="1" applyNumberFormat="1" applyFont="1" applyFill="1" applyBorder="1" applyAlignment="1" applyProtection="1">
      <alignment horizontal="left" vertical="top" wrapText="1"/>
      <protection locked="0"/>
    </xf>
    <xf numFmtId="49" fontId="2" fillId="0" borderId="0" xfId="2" applyNumberFormat="1" applyFont="1" applyFill="1" applyBorder="1" applyAlignment="1">
      <alignment horizontal="left" vertical="top" wrapText="1"/>
    </xf>
    <xf numFmtId="3" fontId="5" fillId="0" borderId="0" xfId="1" applyNumberFormat="1" applyFont="1" applyFill="1" applyBorder="1" applyAlignment="1" applyProtection="1">
      <alignment horizontal="left" vertical="top" wrapText="1"/>
      <protection locked="0"/>
    </xf>
    <xf numFmtId="165" fontId="17" fillId="0" borderId="1" xfId="0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left" vertical="top" wrapText="1"/>
    </xf>
    <xf numFmtId="49" fontId="19" fillId="0" borderId="1" xfId="2" applyNumberFormat="1" applyFont="1" applyFill="1" applyBorder="1" applyAlignment="1">
      <alignment vertical="top" wrapText="1"/>
    </xf>
    <xf numFmtId="3" fontId="17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right" vertical="top" wrapText="1"/>
    </xf>
    <xf numFmtId="0" fontId="22" fillId="2" borderId="0" xfId="0" applyNumberFormat="1" applyFont="1" applyFill="1" applyAlignment="1">
      <alignment horizontal="left" vertical="top" wrapText="1"/>
    </xf>
    <xf numFmtId="165" fontId="22" fillId="2" borderId="0" xfId="0" applyNumberFormat="1" applyFont="1" applyFill="1" applyAlignment="1">
      <alignment wrapText="1"/>
    </xf>
    <xf numFmtId="165" fontId="23" fillId="2" borderId="0" xfId="0" applyNumberFormat="1" applyFont="1" applyFill="1" applyAlignment="1">
      <alignment wrapText="1"/>
    </xf>
    <xf numFmtId="49" fontId="22" fillId="2" borderId="0" xfId="0" applyNumberFormat="1" applyFont="1" applyFill="1" applyBorder="1" applyAlignment="1">
      <alignment horizontal="right" vertical="top" wrapText="1"/>
    </xf>
    <xf numFmtId="0" fontId="22" fillId="2" borderId="0" xfId="0" applyNumberFormat="1" applyFont="1" applyFill="1" applyBorder="1" applyAlignment="1">
      <alignment horizontal="left" vertical="top" wrapText="1"/>
    </xf>
    <xf numFmtId="49" fontId="25" fillId="2" borderId="0" xfId="0" applyNumberFormat="1" applyFont="1" applyFill="1" applyBorder="1" applyAlignment="1">
      <alignment horizontal="right" vertical="top" wrapText="1"/>
    </xf>
    <xf numFmtId="0" fontId="22" fillId="2" borderId="1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left" vertical="center" wrapText="1"/>
    </xf>
    <xf numFmtId="49" fontId="29" fillId="2" borderId="1" xfId="0" applyNumberFormat="1" applyFont="1" applyFill="1" applyBorder="1" applyAlignment="1">
      <alignment horizontal="left" vertical="top" wrapText="1"/>
    </xf>
    <xf numFmtId="0" fontId="26" fillId="2" borderId="1" xfId="0" applyNumberFormat="1" applyFont="1" applyFill="1" applyBorder="1" applyAlignment="1">
      <alignment horizontal="left" vertical="top" wrapText="1"/>
    </xf>
    <xf numFmtId="165" fontId="22" fillId="2" borderId="0" xfId="0" applyNumberFormat="1" applyFont="1" applyFill="1" applyAlignment="1">
      <alignment vertical="center" wrapText="1"/>
    </xf>
    <xf numFmtId="0" fontId="22" fillId="2" borderId="1" xfId="0" applyNumberFormat="1" applyFont="1" applyFill="1" applyBorder="1" applyAlignment="1">
      <alignment horizontal="left" vertical="top" wrapText="1"/>
    </xf>
    <xf numFmtId="49" fontId="30" fillId="2" borderId="1" xfId="0" applyNumberFormat="1" applyFont="1" applyFill="1" applyBorder="1" applyAlignment="1">
      <alignment horizontal="left" vertical="top" wrapText="1"/>
    </xf>
    <xf numFmtId="167" fontId="26" fillId="2" borderId="0" xfId="0" applyNumberFormat="1" applyFont="1" applyFill="1" applyAlignment="1">
      <alignment vertical="center" wrapText="1"/>
    </xf>
    <xf numFmtId="165" fontId="26" fillId="2" borderId="0" xfId="0" applyNumberFormat="1" applyFont="1" applyFill="1" applyAlignment="1">
      <alignment vertical="center" wrapText="1"/>
    </xf>
    <xf numFmtId="165" fontId="23" fillId="2" borderId="0" xfId="0" applyNumberFormat="1" applyFont="1" applyFill="1" applyAlignment="1">
      <alignment vertical="center" wrapText="1"/>
    </xf>
    <xf numFmtId="49" fontId="29" fillId="2" borderId="5" xfId="0" applyNumberFormat="1" applyFont="1" applyFill="1" applyBorder="1" applyAlignment="1">
      <alignment horizontal="left" vertical="top" wrapText="1"/>
    </xf>
    <xf numFmtId="49" fontId="29" fillId="2" borderId="5" xfId="0" applyNumberFormat="1" applyFont="1" applyFill="1" applyBorder="1" applyAlignment="1">
      <alignment vertical="top" wrapText="1"/>
    </xf>
    <xf numFmtId="165" fontId="31" fillId="2" borderId="0" xfId="0" applyNumberFormat="1" applyFont="1" applyFill="1" applyAlignment="1">
      <alignment vertical="center" wrapText="1"/>
    </xf>
    <xf numFmtId="49" fontId="29" fillId="2" borderId="1" xfId="0" applyNumberFormat="1" applyFont="1" applyFill="1" applyBorder="1" applyAlignment="1">
      <alignment vertical="top" wrapText="1"/>
    </xf>
    <xf numFmtId="0" fontId="23" fillId="2" borderId="1" xfId="0" applyNumberFormat="1" applyFont="1" applyFill="1" applyBorder="1" applyAlignment="1">
      <alignment horizontal="left" vertical="top" wrapText="1"/>
    </xf>
    <xf numFmtId="0" fontId="32" fillId="2" borderId="1" xfId="0" applyNumberFormat="1" applyFont="1" applyFill="1" applyBorder="1" applyAlignment="1">
      <alignment horizontal="left" vertical="top" wrapText="1"/>
    </xf>
    <xf numFmtId="165" fontId="33" fillId="2" borderId="0" xfId="0" applyNumberFormat="1" applyFont="1" applyFill="1" applyAlignment="1">
      <alignment vertical="center" wrapText="1"/>
    </xf>
    <xf numFmtId="165" fontId="34" fillId="2" borderId="0" xfId="0" applyNumberFormat="1" applyFont="1" applyFill="1" applyAlignment="1">
      <alignment vertical="center" wrapText="1"/>
    </xf>
    <xf numFmtId="49" fontId="29" fillId="2" borderId="4" xfId="0" applyNumberFormat="1" applyFont="1" applyFill="1" applyBorder="1" applyAlignment="1">
      <alignment horizontal="left" vertical="top" wrapText="1"/>
    </xf>
    <xf numFmtId="3" fontId="34" fillId="2" borderId="1" xfId="1" applyNumberFormat="1" applyFont="1" applyFill="1" applyBorder="1" applyAlignment="1" applyProtection="1">
      <alignment horizontal="left" vertical="top" wrapText="1"/>
      <protection locked="0"/>
    </xf>
    <xf numFmtId="49" fontId="31" fillId="2" borderId="1" xfId="0" applyNumberFormat="1" applyFont="1" applyFill="1" applyBorder="1" applyAlignment="1">
      <alignment horizontal="left" vertical="top" wrapText="1"/>
    </xf>
    <xf numFmtId="3" fontId="22" fillId="2" borderId="1" xfId="1" applyNumberFormat="1" applyFont="1" applyFill="1" applyBorder="1" applyAlignment="1" applyProtection="1">
      <alignment horizontal="left" vertical="top" wrapText="1"/>
      <protection locked="0"/>
    </xf>
    <xf numFmtId="3" fontId="23" fillId="2" borderId="1" xfId="1" applyNumberFormat="1" applyFont="1" applyFill="1" applyBorder="1" applyAlignment="1" applyProtection="1">
      <alignment horizontal="left" vertical="top" wrapText="1"/>
      <protection locked="0"/>
    </xf>
    <xf numFmtId="165" fontId="34" fillId="2" borderId="0" xfId="0" applyNumberFormat="1" applyFont="1" applyFill="1" applyAlignment="1">
      <alignment wrapText="1"/>
    </xf>
    <xf numFmtId="165" fontId="26" fillId="2" borderId="0" xfId="0" applyNumberFormat="1" applyFont="1" applyFill="1" applyAlignment="1">
      <alignment wrapText="1"/>
    </xf>
    <xf numFmtId="166" fontId="22" fillId="2" borderId="0" xfId="0" applyNumberFormat="1" applyFont="1" applyFill="1" applyAlignment="1">
      <alignment wrapText="1"/>
    </xf>
    <xf numFmtId="3" fontId="26" fillId="2" borderId="1" xfId="1" applyNumberFormat="1" applyFont="1" applyFill="1" applyBorder="1" applyAlignment="1" applyProtection="1">
      <alignment horizontal="left" vertical="top" wrapText="1"/>
      <protection locked="0"/>
    </xf>
    <xf numFmtId="0" fontId="35" fillId="2" borderId="1" xfId="0" applyFont="1" applyFill="1" applyBorder="1" applyAlignment="1">
      <alignment horizontal="left" vertical="top" wrapText="1"/>
    </xf>
    <xf numFmtId="165" fontId="22" fillId="2" borderId="1" xfId="0" applyNumberFormat="1" applyFont="1" applyFill="1" applyBorder="1" applyAlignment="1">
      <alignment horizontal="left" vertical="top" wrapText="1"/>
    </xf>
    <xf numFmtId="49" fontId="29" fillId="2" borderId="4" xfId="0" applyNumberFormat="1" applyFont="1" applyFill="1" applyBorder="1" applyAlignment="1">
      <alignment vertical="top" wrapText="1"/>
    </xf>
    <xf numFmtId="165" fontId="26" fillId="2" borderId="1" xfId="0" applyNumberFormat="1" applyFont="1" applyFill="1" applyBorder="1" applyAlignment="1">
      <alignment horizontal="left" vertical="center" wrapText="1"/>
    </xf>
    <xf numFmtId="165" fontId="23" fillId="2" borderId="1" xfId="0" applyNumberFormat="1" applyFont="1" applyFill="1" applyBorder="1" applyAlignment="1">
      <alignment horizontal="left" vertical="top" wrapText="1"/>
    </xf>
    <xf numFmtId="165" fontId="23" fillId="2" borderId="0" xfId="0" applyNumberFormat="1" applyFont="1" applyFill="1" applyBorder="1" applyAlignment="1">
      <alignment horizontal="left" vertical="top" wrapText="1"/>
    </xf>
    <xf numFmtId="49" fontId="29" fillId="2" borderId="0" xfId="0" applyNumberFormat="1" applyFont="1" applyFill="1" applyAlignment="1">
      <alignment horizontal="left" vertical="top" wrapText="1"/>
    </xf>
    <xf numFmtId="0" fontId="22" fillId="2" borderId="0" xfId="0" applyNumberFormat="1" applyFont="1" applyFill="1" applyAlignment="1">
      <alignment horizontal="right" wrapText="1"/>
    </xf>
    <xf numFmtId="0" fontId="21" fillId="2" borderId="0" xfId="0" applyFont="1" applyFill="1" applyAlignment="1">
      <alignment wrapText="1"/>
    </xf>
    <xf numFmtId="165" fontId="22" fillId="2" borderId="0" xfId="0" applyNumberFormat="1" applyFont="1" applyFill="1" applyAlignment="1">
      <alignment horizontal="left" vertical="top" wrapText="1"/>
    </xf>
    <xf numFmtId="165" fontId="26" fillId="2" borderId="0" xfId="0" applyNumberFormat="1" applyFont="1" applyFill="1" applyBorder="1" applyAlignment="1">
      <alignment horizontal="left" vertical="top" wrapText="1"/>
    </xf>
    <xf numFmtId="0" fontId="37" fillId="2" borderId="0" xfId="0" applyNumberFormat="1" applyFont="1" applyFill="1" applyAlignment="1">
      <alignment horizontal="left" vertical="top" wrapText="1"/>
    </xf>
    <xf numFmtId="165" fontId="22" fillId="2" borderId="0" xfId="0" applyNumberFormat="1" applyFont="1" applyFill="1" applyAlignment="1">
      <alignment horizontal="left" wrapText="1"/>
    </xf>
    <xf numFmtId="2" fontId="4" fillId="0" borderId="1" xfId="2" applyNumberFormat="1" applyFont="1" applyFill="1" applyBorder="1" applyAlignment="1">
      <alignment horizontal="right" vertical="top" wrapText="1"/>
    </xf>
    <xf numFmtId="2" fontId="3" fillId="0" borderId="1" xfId="2" applyNumberFormat="1" applyFont="1" applyFill="1" applyBorder="1" applyAlignment="1">
      <alignment horizontal="right" vertical="top" wrapText="1"/>
    </xf>
    <xf numFmtId="2" fontId="1" fillId="0" borderId="1" xfId="2" applyNumberFormat="1" applyFont="1" applyFill="1" applyBorder="1" applyAlignment="1">
      <alignment horizontal="right" vertical="top" wrapText="1"/>
    </xf>
    <xf numFmtId="2" fontId="2" fillId="0" borderId="1" xfId="2" applyNumberFormat="1" applyFont="1" applyFill="1" applyBorder="1" applyAlignment="1">
      <alignment horizontal="right" vertical="top" wrapText="1"/>
    </xf>
    <xf numFmtId="2" fontId="22" fillId="2" borderId="0" xfId="0" applyNumberFormat="1" applyFont="1" applyFill="1" applyAlignment="1">
      <alignment wrapText="1"/>
    </xf>
    <xf numFmtId="2" fontId="23" fillId="2" borderId="0" xfId="0" applyNumberFormat="1" applyFont="1" applyFill="1" applyAlignment="1">
      <alignment wrapText="1"/>
    </xf>
    <xf numFmtId="2" fontId="22" fillId="2" borderId="0" xfId="0" applyNumberFormat="1" applyFont="1" applyFill="1" applyBorder="1" applyAlignment="1">
      <alignment wrapText="1"/>
    </xf>
    <xf numFmtId="2" fontId="27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2" fontId="26" fillId="2" borderId="2" xfId="0" applyNumberFormat="1" applyFont="1" applyFill="1" applyBorder="1" applyAlignment="1">
      <alignment horizontal="right" vertical="top" wrapText="1"/>
    </xf>
    <xf numFmtId="2" fontId="23" fillId="2" borderId="1" xfId="0" applyNumberFormat="1" applyFont="1" applyFill="1" applyBorder="1" applyAlignment="1">
      <alignment horizontal="right" vertical="top" wrapText="1"/>
    </xf>
    <xf numFmtId="2" fontId="26" fillId="2" borderId="1" xfId="0" applyNumberFormat="1" applyFont="1" applyFill="1" applyBorder="1" applyAlignment="1">
      <alignment horizontal="right" vertical="top" wrapText="1"/>
    </xf>
    <xf numFmtId="2" fontId="22" fillId="2" borderId="2" xfId="0" applyNumberFormat="1" applyFont="1" applyFill="1" applyBorder="1" applyAlignment="1">
      <alignment horizontal="right" vertical="top" wrapText="1"/>
    </xf>
    <xf numFmtId="2" fontId="22" fillId="2" borderId="2" xfId="0" applyNumberFormat="1" applyFont="1" applyFill="1" applyBorder="1" applyAlignment="1">
      <alignment horizontal="right" vertical="top"/>
    </xf>
    <xf numFmtId="2" fontId="22" fillId="2" borderId="1" xfId="0" applyNumberFormat="1" applyFont="1" applyFill="1" applyBorder="1" applyAlignment="1">
      <alignment horizontal="right" vertical="top" wrapText="1"/>
    </xf>
    <xf numFmtId="2" fontId="22" fillId="2" borderId="1" xfId="0" applyNumberFormat="1" applyFont="1" applyFill="1" applyBorder="1" applyAlignment="1">
      <alignment horizontal="right" vertical="top"/>
    </xf>
    <xf numFmtId="2" fontId="23" fillId="2" borderId="1" xfId="0" applyNumberFormat="1" applyFont="1" applyFill="1" applyBorder="1" applyAlignment="1">
      <alignment horizontal="right" vertical="top"/>
    </xf>
    <xf numFmtId="2" fontId="32" fillId="2" borderId="1" xfId="0" applyNumberFormat="1" applyFont="1" applyFill="1" applyBorder="1" applyAlignment="1">
      <alignment horizontal="right" vertical="top"/>
    </xf>
    <xf numFmtId="2" fontId="32" fillId="2" borderId="1" xfId="0" applyNumberFormat="1" applyFont="1" applyFill="1" applyBorder="1" applyAlignment="1">
      <alignment horizontal="right" vertical="top" wrapText="1"/>
    </xf>
    <xf numFmtId="2" fontId="34" fillId="2" borderId="1" xfId="0" applyNumberFormat="1" applyFont="1" applyFill="1" applyBorder="1" applyAlignment="1">
      <alignment horizontal="right" vertical="top" wrapText="1"/>
    </xf>
    <xf numFmtId="2" fontId="26" fillId="2" borderId="1" xfId="0" applyNumberFormat="1" applyFont="1" applyFill="1" applyBorder="1" applyAlignment="1">
      <alignment horizontal="right" wrapText="1"/>
    </xf>
    <xf numFmtId="2" fontId="36" fillId="2" borderId="0" xfId="0" applyNumberFormat="1" applyFont="1" applyFill="1" applyBorder="1" applyAlignment="1">
      <alignment horizontal="right" vertical="center" wrapText="1"/>
    </xf>
    <xf numFmtId="2" fontId="23" fillId="2" borderId="0" xfId="0" applyNumberFormat="1" applyFont="1" applyFill="1" applyBorder="1" applyAlignment="1">
      <alignment horizontal="right" vertical="center" wrapText="1"/>
    </xf>
    <xf numFmtId="2" fontId="22" fillId="2" borderId="0" xfId="0" applyNumberFormat="1" applyFont="1" applyFill="1" applyAlignment="1">
      <alignment horizontal="center" wrapText="1"/>
    </xf>
    <xf numFmtId="2" fontId="22" fillId="2" borderId="0" xfId="0" applyNumberFormat="1" applyFont="1" applyFill="1" applyAlignment="1">
      <alignment horizontal="right" wrapText="1"/>
    </xf>
    <xf numFmtId="2" fontId="26" fillId="2" borderId="0" xfId="0" applyNumberFormat="1" applyFont="1" applyFill="1" applyBorder="1" applyAlignment="1">
      <alignment horizontal="right" vertical="center" wrapText="1"/>
    </xf>
    <xf numFmtId="2" fontId="37" fillId="2" borderId="0" xfId="0" applyNumberFormat="1" applyFont="1" applyFill="1" applyAlignment="1">
      <alignment wrapText="1"/>
    </xf>
    <xf numFmtId="2" fontId="34" fillId="2" borderId="0" xfId="0" applyNumberFormat="1" applyFont="1" applyFill="1" applyBorder="1" applyAlignment="1">
      <alignment horizontal="right" vertical="center" wrapText="1"/>
    </xf>
    <xf numFmtId="2" fontId="21" fillId="2" borderId="0" xfId="0" applyNumberFormat="1" applyFont="1" applyFill="1" applyAlignment="1">
      <alignment wrapText="1"/>
    </xf>
    <xf numFmtId="1" fontId="22" fillId="2" borderId="3" xfId="0" applyNumberFormat="1" applyFont="1" applyFill="1" applyBorder="1" applyAlignment="1">
      <alignment horizontal="center" vertical="center" wrapText="1"/>
    </xf>
    <xf numFmtId="1" fontId="22" fillId="2" borderId="4" xfId="0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right" vertical="top" wrapText="1"/>
    </xf>
    <xf numFmtId="0" fontId="7" fillId="0" borderId="0" xfId="2" applyFill="1" applyAlignment="1"/>
    <xf numFmtId="165" fontId="11" fillId="0" borderId="0" xfId="2" applyNumberFormat="1" applyFont="1" applyFill="1" applyBorder="1" applyAlignment="1">
      <alignment wrapText="1"/>
    </xf>
    <xf numFmtId="165" fontId="24" fillId="2" borderId="0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 wrapText="1"/>
    </xf>
    <xf numFmtId="2" fontId="26" fillId="2" borderId="7" xfId="0" applyNumberFormat="1" applyFont="1" applyFill="1" applyBorder="1" applyAlignment="1">
      <alignment horizontal="center" vertical="center" wrapText="1"/>
    </xf>
    <xf numFmtId="2" fontId="26" fillId="2" borderId="8" xfId="0" applyNumberFormat="1" applyFont="1" applyFill="1" applyBorder="1" applyAlignment="1">
      <alignment horizontal="center" vertical="center" wrapText="1"/>
    </xf>
    <xf numFmtId="2" fontId="26" fillId="2" borderId="2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165" fontId="26" fillId="2" borderId="5" xfId="0" applyNumberFormat="1" applyFont="1" applyFill="1" applyBorder="1" applyAlignment="1">
      <alignment horizontal="center" vertical="center" wrapText="1"/>
    </xf>
    <xf numFmtId="165" fontId="26" fillId="2" borderId="6" xfId="0" applyNumberFormat="1" applyFont="1" applyFill="1" applyBorder="1" applyAlignment="1">
      <alignment horizontal="center" vertical="center" wrapText="1"/>
    </xf>
    <xf numFmtId="165" fontId="26" fillId="2" borderId="4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Alignment="1">
      <alignment horizontal="left" vertical="top" wrapText="1"/>
    </xf>
    <xf numFmtId="49" fontId="31" fillId="2" borderId="5" xfId="0" applyNumberFormat="1" applyFont="1" applyFill="1" applyBorder="1" applyAlignment="1">
      <alignment horizontal="left" vertical="top" wrapText="1"/>
    </xf>
    <xf numFmtId="49" fontId="31" fillId="2" borderId="6" xfId="0" applyNumberFormat="1" applyFont="1" applyFill="1" applyBorder="1" applyAlignment="1">
      <alignment horizontal="left" vertical="top" wrapText="1"/>
    </xf>
    <xf numFmtId="49" fontId="31" fillId="2" borderId="4" xfId="0" applyNumberFormat="1" applyFont="1" applyFill="1" applyBorder="1" applyAlignment="1">
      <alignment horizontal="left" vertical="top" wrapText="1"/>
    </xf>
    <xf numFmtId="49" fontId="29" fillId="2" borderId="5" xfId="0" applyNumberFormat="1" applyFont="1" applyFill="1" applyBorder="1" applyAlignment="1">
      <alignment vertical="top" wrapText="1"/>
    </xf>
    <xf numFmtId="0" fontId="21" fillId="2" borderId="6" xfId="0" applyFont="1" applyFill="1" applyBorder="1" applyAlignment="1">
      <alignment vertical="top" wrapText="1"/>
    </xf>
    <xf numFmtId="2" fontId="38" fillId="2" borderId="0" xfId="0" applyNumberFormat="1" applyFont="1" applyFill="1" applyBorder="1" applyAlignment="1">
      <alignment wrapText="1"/>
    </xf>
    <xf numFmtId="2" fontId="22" fillId="2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2" applyNumberFormat="1" applyFont="1" applyFill="1" applyAlignment="1">
      <alignment horizontal="right"/>
    </xf>
    <xf numFmtId="0" fontId="7" fillId="0" borderId="0" xfId="2" applyFill="1" applyAlignment="1"/>
    <xf numFmtId="165" fontId="11" fillId="0" borderId="0" xfId="2" applyNumberFormat="1" applyFont="1" applyFill="1" applyBorder="1" applyAlignment="1">
      <alignment wrapText="1"/>
    </xf>
    <xf numFmtId="165" fontId="13" fillId="0" borderId="0" xfId="2" applyNumberFormat="1" applyFont="1" applyFill="1" applyBorder="1" applyAlignment="1">
      <alignment horizontal="center" vertical="center" wrapText="1"/>
    </xf>
    <xf numFmtId="165" fontId="3" fillId="0" borderId="5" xfId="2" applyNumberFormat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</cellXfs>
  <cellStyles count="10">
    <cellStyle name="Денежный 2" xfId="1"/>
    <cellStyle name="Обычный" xfId="0" builtinId="0"/>
    <cellStyle name="Обычный 2" xfId="2"/>
    <cellStyle name="Обычный 3" xfId="3"/>
    <cellStyle name="Стиль 1" xfId="4"/>
    <cellStyle name="Стиль 2" xfId="5"/>
    <cellStyle name="Стиль 3" xfId="6"/>
    <cellStyle name="Стиль 4" xfId="7"/>
    <cellStyle name="Стиль 5" xfId="8"/>
    <cellStyle name="Стиль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1041104</xdr:colOff>
      <xdr:row>64</xdr:row>
      <xdr:rowOff>33227</xdr:rowOff>
    </xdr:from>
    <xdr:ext cx="184731" cy="264560"/>
    <xdr:sp macro="" textlink="">
      <xdr:nvSpPr>
        <xdr:cNvPr id="3" name="TextBox 2"/>
        <xdr:cNvSpPr txBox="1"/>
      </xdr:nvSpPr>
      <xdr:spPr>
        <a:xfrm>
          <a:off x="11684738" y="211986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view="pageBreakPreview" zoomScale="86" zoomScaleSheetLayoutView="86" workbookViewId="0">
      <pane xSplit="1" ySplit="7" topLeftCell="B41" activePane="bottomRight" state="frozen"/>
      <selection pane="topRight" activeCell="C1" sqref="C1"/>
      <selection pane="bottomLeft" activeCell="A8" sqref="A8"/>
      <selection pane="bottomRight" activeCell="D37" sqref="D37"/>
    </sheetView>
  </sheetViews>
  <sheetFormatPr defaultColWidth="9.109375" defaultRowHeight="15.6" x14ac:dyDescent="0.3"/>
  <cols>
    <col min="1" max="1" width="47.6640625" style="62" customWidth="1"/>
    <col min="2" max="2" width="21" style="113" customWidth="1"/>
    <col min="3" max="3" width="24.33203125" style="113" customWidth="1"/>
    <col min="4" max="5" width="18.44140625" style="113" customWidth="1"/>
    <col min="6" max="6" width="13.44140625" style="114" customWidth="1"/>
    <col min="7" max="7" width="10.88671875" style="114" customWidth="1"/>
    <col min="8" max="8" width="11.6640625" style="113" customWidth="1"/>
    <col min="9" max="9" width="18.109375" style="113" customWidth="1"/>
    <col min="10" max="10" width="45.6640625" style="102" customWidth="1"/>
    <col min="11" max="11" width="16.44140625" style="63" customWidth="1"/>
    <col min="12" max="12" width="9.109375" style="63"/>
    <col min="13" max="13" width="15" style="63" bestFit="1" customWidth="1"/>
    <col min="14" max="16384" width="9.109375" style="63"/>
  </cols>
  <sheetData>
    <row r="1" spans="1:14" x14ac:dyDescent="0.3">
      <c r="J1" s="65" t="s">
        <v>71</v>
      </c>
    </row>
    <row r="2" spans="1:14" ht="72" customHeight="1" x14ac:dyDescent="0.3">
      <c r="A2" s="143" t="s">
        <v>101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4" ht="10.5" customHeight="1" x14ac:dyDescent="0.3">
      <c r="A3" s="143"/>
      <c r="B3" s="143"/>
      <c r="C3" s="143"/>
      <c r="D3" s="143"/>
      <c r="E3" s="143"/>
      <c r="F3" s="143"/>
      <c r="G3" s="143"/>
      <c r="H3" s="143"/>
      <c r="I3" s="143"/>
      <c r="J3" s="143"/>
    </row>
    <row r="4" spans="1:14" hidden="1" x14ac:dyDescent="0.3">
      <c r="A4" s="66"/>
      <c r="B4" s="115"/>
      <c r="C4" s="115"/>
      <c r="D4" s="115"/>
      <c r="E4" s="115"/>
      <c r="F4" s="115"/>
      <c r="G4" s="115"/>
      <c r="H4" s="115"/>
      <c r="I4" s="115"/>
      <c r="J4" s="67"/>
    </row>
    <row r="5" spans="1:14" ht="24.75" customHeight="1" x14ac:dyDescent="0.3">
      <c r="A5" s="149" t="s">
        <v>0</v>
      </c>
      <c r="B5" s="144" t="s">
        <v>45</v>
      </c>
      <c r="C5" s="144"/>
      <c r="D5" s="144"/>
      <c r="E5" s="144"/>
      <c r="F5" s="144"/>
      <c r="G5" s="144"/>
      <c r="H5" s="144"/>
      <c r="I5" s="144"/>
      <c r="J5" s="148" t="s">
        <v>51</v>
      </c>
    </row>
    <row r="6" spans="1:14" ht="65.25" customHeight="1" x14ac:dyDescent="0.3">
      <c r="A6" s="150"/>
      <c r="B6" s="144" t="s">
        <v>99</v>
      </c>
      <c r="C6" s="116" t="s">
        <v>102</v>
      </c>
      <c r="D6" s="116" t="s">
        <v>104</v>
      </c>
      <c r="E6" s="116" t="s">
        <v>110</v>
      </c>
      <c r="F6" s="145" t="s">
        <v>78</v>
      </c>
      <c r="G6" s="146"/>
      <c r="H6" s="147"/>
      <c r="I6" s="144" t="s">
        <v>57</v>
      </c>
      <c r="J6" s="148"/>
    </row>
    <row r="7" spans="1:14" ht="43.5" customHeight="1" x14ac:dyDescent="0.3">
      <c r="A7" s="151"/>
      <c r="B7" s="144"/>
      <c r="C7" s="117" t="s">
        <v>42</v>
      </c>
      <c r="D7" s="117" t="s">
        <v>42</v>
      </c>
      <c r="E7" s="117" t="s">
        <v>42</v>
      </c>
      <c r="F7" s="117" t="s">
        <v>42</v>
      </c>
      <c r="G7" s="117" t="s">
        <v>43</v>
      </c>
      <c r="H7" s="117" t="s">
        <v>44</v>
      </c>
      <c r="I7" s="144"/>
      <c r="J7" s="148"/>
    </row>
    <row r="8" spans="1:14" x14ac:dyDescent="0.3">
      <c r="A8" s="68">
        <v>1</v>
      </c>
      <c r="B8" s="138">
        <v>2</v>
      </c>
      <c r="C8" s="138"/>
      <c r="D8" s="138"/>
      <c r="E8" s="138"/>
      <c r="F8" s="139">
        <v>3</v>
      </c>
      <c r="G8" s="139">
        <v>4</v>
      </c>
      <c r="H8" s="139">
        <v>5</v>
      </c>
      <c r="I8" s="139">
        <v>6</v>
      </c>
      <c r="J8" s="69" t="s">
        <v>55</v>
      </c>
    </row>
    <row r="9" spans="1:14" x14ac:dyDescent="0.3">
      <c r="A9" s="70" t="s">
        <v>15</v>
      </c>
      <c r="B9" s="118"/>
      <c r="C9" s="118"/>
      <c r="D9" s="118"/>
      <c r="E9" s="118"/>
      <c r="F9" s="119"/>
      <c r="G9" s="119"/>
      <c r="H9" s="120"/>
      <c r="I9" s="120"/>
      <c r="J9" s="71"/>
    </row>
    <row r="10" spans="1:14" s="73" customFormat="1" x14ac:dyDescent="0.25">
      <c r="A10" s="72" t="s">
        <v>1</v>
      </c>
      <c r="B10" s="118">
        <f>B11+B26</f>
        <v>2781800</v>
      </c>
      <c r="C10" s="118">
        <f t="shared" ref="C10:H10" si="0">C11+C26</f>
        <v>0</v>
      </c>
      <c r="D10" s="118">
        <f t="shared" si="0"/>
        <v>0</v>
      </c>
      <c r="E10" s="118"/>
      <c r="F10" s="118">
        <f t="shared" si="0"/>
        <v>0</v>
      </c>
      <c r="G10" s="118">
        <f t="shared" si="0"/>
        <v>0</v>
      </c>
      <c r="H10" s="118">
        <f t="shared" si="0"/>
        <v>0</v>
      </c>
      <c r="I10" s="120">
        <f>B10+C10+D10+F10</f>
        <v>2781800</v>
      </c>
      <c r="J10" s="71"/>
    </row>
    <row r="11" spans="1:14" s="77" customFormat="1" x14ac:dyDescent="0.25">
      <c r="A11" s="74" t="s">
        <v>16</v>
      </c>
      <c r="B11" s="121">
        <f>B13+B17+B19+B22+B23+B25</f>
        <v>468000</v>
      </c>
      <c r="C11" s="121">
        <f t="shared" ref="C11:H11" si="1">SUM(C12:C25)</f>
        <v>0</v>
      </c>
      <c r="D11" s="121">
        <f t="shared" si="1"/>
        <v>0</v>
      </c>
      <c r="E11" s="121"/>
      <c r="F11" s="121"/>
      <c r="G11" s="121">
        <v>0</v>
      </c>
      <c r="H11" s="121">
        <f t="shared" si="1"/>
        <v>0</v>
      </c>
      <c r="I11" s="120">
        <f t="shared" ref="I11:I35" si="2">B11+C11+D11+F11</f>
        <v>468000</v>
      </c>
      <c r="J11" s="75"/>
      <c r="K11" s="76"/>
      <c r="L11" s="76"/>
      <c r="M11" s="76"/>
      <c r="N11" s="76"/>
    </row>
    <row r="12" spans="1:14" s="78" customFormat="1" x14ac:dyDescent="0.25">
      <c r="A12" s="74" t="s">
        <v>2</v>
      </c>
      <c r="B12" s="122">
        <v>0</v>
      </c>
      <c r="C12" s="122">
        <v>0</v>
      </c>
      <c r="D12" s="122">
        <v>0</v>
      </c>
      <c r="E12" s="122"/>
      <c r="F12" s="123"/>
      <c r="G12" s="124"/>
      <c r="H12" s="123">
        <f>F12-G12</f>
        <v>0</v>
      </c>
      <c r="I12" s="120">
        <f t="shared" si="2"/>
        <v>0</v>
      </c>
      <c r="J12" s="71"/>
    </row>
    <row r="13" spans="1:14" s="78" customFormat="1" x14ac:dyDescent="0.25">
      <c r="A13" s="74" t="s">
        <v>3</v>
      </c>
      <c r="B13" s="122">
        <v>5000</v>
      </c>
      <c r="C13" s="122"/>
      <c r="D13" s="122"/>
      <c r="E13" s="122"/>
      <c r="F13" s="123"/>
      <c r="G13" s="124"/>
      <c r="H13" s="123">
        <f>F13-G13</f>
        <v>0</v>
      </c>
      <c r="I13" s="120">
        <f t="shared" si="2"/>
        <v>5000</v>
      </c>
      <c r="J13" s="71"/>
    </row>
    <row r="14" spans="1:14" s="78" customFormat="1" x14ac:dyDescent="0.25">
      <c r="A14" s="74" t="s">
        <v>4</v>
      </c>
      <c r="B14" s="121"/>
      <c r="C14" s="121"/>
      <c r="D14" s="121"/>
      <c r="E14" s="121"/>
      <c r="F14" s="123"/>
      <c r="G14" s="123"/>
      <c r="H14" s="123">
        <f>F14-G14</f>
        <v>0</v>
      </c>
      <c r="I14" s="120">
        <f t="shared" si="2"/>
        <v>0</v>
      </c>
      <c r="J14" s="71"/>
    </row>
    <row r="15" spans="1:14" s="78" customFormat="1" x14ac:dyDescent="0.25">
      <c r="A15" s="74" t="s">
        <v>46</v>
      </c>
      <c r="B15" s="123"/>
      <c r="C15" s="123"/>
      <c r="D15" s="123"/>
      <c r="E15" s="123"/>
      <c r="F15" s="123"/>
      <c r="G15" s="123"/>
      <c r="H15" s="123"/>
      <c r="I15" s="120">
        <f t="shared" si="2"/>
        <v>0</v>
      </c>
      <c r="J15" s="71"/>
    </row>
    <row r="16" spans="1:14" s="78" customFormat="1" x14ac:dyDescent="0.25">
      <c r="A16" s="74" t="s">
        <v>17</v>
      </c>
      <c r="B16" s="123"/>
      <c r="C16" s="123"/>
      <c r="D16" s="123"/>
      <c r="E16" s="123"/>
      <c r="F16" s="123"/>
      <c r="G16" s="123"/>
      <c r="H16" s="123"/>
      <c r="I16" s="120">
        <f t="shared" si="2"/>
        <v>0</v>
      </c>
      <c r="J16" s="71"/>
    </row>
    <row r="17" spans="1:12" s="78" customFormat="1" x14ac:dyDescent="0.25">
      <c r="A17" s="74" t="s">
        <v>18</v>
      </c>
      <c r="B17" s="123">
        <v>0</v>
      </c>
      <c r="C17" s="123"/>
      <c r="D17" s="123"/>
      <c r="E17" s="123"/>
      <c r="F17" s="123"/>
      <c r="G17" s="123"/>
      <c r="H17" s="123"/>
      <c r="I17" s="120">
        <f t="shared" si="2"/>
        <v>0</v>
      </c>
      <c r="J17" s="71"/>
    </row>
    <row r="18" spans="1:12" s="78" customFormat="1" x14ac:dyDescent="0.25">
      <c r="A18" s="74" t="s">
        <v>75</v>
      </c>
      <c r="B18" s="123"/>
      <c r="C18" s="123"/>
      <c r="D18" s="123"/>
      <c r="E18" s="123"/>
      <c r="F18" s="123"/>
      <c r="G18" s="123"/>
      <c r="H18" s="123"/>
      <c r="I18" s="120">
        <f t="shared" si="2"/>
        <v>0</v>
      </c>
      <c r="J18" s="71"/>
    </row>
    <row r="19" spans="1:12" s="78" customFormat="1" x14ac:dyDescent="0.25">
      <c r="A19" s="74" t="s">
        <v>19</v>
      </c>
      <c r="B19" s="123">
        <v>28000</v>
      </c>
      <c r="C19" s="123">
        <v>0</v>
      </c>
      <c r="D19" s="123">
        <v>0</v>
      </c>
      <c r="E19" s="123"/>
      <c r="F19" s="123"/>
      <c r="G19" s="123"/>
      <c r="H19" s="123"/>
      <c r="I19" s="120">
        <f t="shared" si="2"/>
        <v>28000</v>
      </c>
      <c r="J19" s="71"/>
    </row>
    <row r="20" spans="1:12" s="78" customFormat="1" x14ac:dyDescent="0.25">
      <c r="A20" s="74" t="s">
        <v>50</v>
      </c>
      <c r="B20" s="123"/>
      <c r="C20" s="123"/>
      <c r="D20" s="123"/>
      <c r="E20" s="123"/>
      <c r="F20" s="123"/>
      <c r="G20" s="123"/>
      <c r="H20" s="123">
        <f>F20-G20</f>
        <v>0</v>
      </c>
      <c r="I20" s="120">
        <f t="shared" si="2"/>
        <v>0</v>
      </c>
      <c r="J20" s="71"/>
    </row>
    <row r="21" spans="1:12" s="78" customFormat="1" x14ac:dyDescent="0.25">
      <c r="A21" s="74" t="s">
        <v>20</v>
      </c>
      <c r="B21" s="123"/>
      <c r="C21" s="123">
        <v>0</v>
      </c>
      <c r="D21" s="123">
        <v>0</v>
      </c>
      <c r="E21" s="123"/>
      <c r="F21" s="123"/>
      <c r="G21" s="123"/>
      <c r="H21" s="123">
        <f>F21-G21</f>
        <v>0</v>
      </c>
      <c r="I21" s="120">
        <f t="shared" si="2"/>
        <v>0</v>
      </c>
      <c r="J21" s="71"/>
    </row>
    <row r="22" spans="1:12" s="78" customFormat="1" x14ac:dyDescent="0.25">
      <c r="A22" s="74" t="s">
        <v>21</v>
      </c>
      <c r="B22" s="123">
        <v>430000</v>
      </c>
      <c r="C22" s="123">
        <v>0</v>
      </c>
      <c r="D22" s="123">
        <v>0</v>
      </c>
      <c r="E22" s="123"/>
      <c r="F22" s="123"/>
      <c r="G22" s="123"/>
      <c r="H22" s="123"/>
      <c r="I22" s="120">
        <f t="shared" si="2"/>
        <v>430000</v>
      </c>
      <c r="J22" s="71"/>
    </row>
    <row r="23" spans="1:12" s="78" customFormat="1" x14ac:dyDescent="0.25">
      <c r="A23" s="74" t="s">
        <v>74</v>
      </c>
      <c r="B23" s="123">
        <v>5000</v>
      </c>
      <c r="C23" s="123"/>
      <c r="D23" s="123"/>
      <c r="E23" s="123"/>
      <c r="F23" s="123"/>
      <c r="G23" s="123"/>
      <c r="H23" s="123">
        <f>F23-G23</f>
        <v>0</v>
      </c>
      <c r="I23" s="120">
        <f t="shared" si="2"/>
        <v>5000</v>
      </c>
      <c r="J23" s="71"/>
    </row>
    <row r="24" spans="1:12" s="78" customFormat="1" x14ac:dyDescent="0.25">
      <c r="A24" s="74" t="s">
        <v>5</v>
      </c>
      <c r="B24" s="123"/>
      <c r="C24" s="123"/>
      <c r="D24" s="123"/>
      <c r="E24" s="123"/>
      <c r="F24" s="123"/>
      <c r="G24" s="123"/>
      <c r="H24" s="123">
        <f>F24-G24</f>
        <v>0</v>
      </c>
      <c r="I24" s="120">
        <f t="shared" si="2"/>
        <v>0</v>
      </c>
      <c r="J24" s="71"/>
    </row>
    <row r="25" spans="1:12" s="78" customFormat="1" x14ac:dyDescent="0.25">
      <c r="A25" s="74" t="s">
        <v>6</v>
      </c>
      <c r="B25" s="123">
        <v>0</v>
      </c>
      <c r="C25" s="123"/>
      <c r="D25" s="123"/>
      <c r="E25" s="123"/>
      <c r="F25" s="123"/>
      <c r="G25" s="123"/>
      <c r="H25" s="123">
        <f>F25-G25</f>
        <v>0</v>
      </c>
      <c r="I25" s="120">
        <f t="shared" si="2"/>
        <v>0</v>
      </c>
      <c r="J25" s="79"/>
    </row>
    <row r="26" spans="1:12" s="78" customFormat="1" x14ac:dyDescent="0.25">
      <c r="A26" s="74" t="s">
        <v>22</v>
      </c>
      <c r="B26" s="124">
        <f>B27</f>
        <v>2313800</v>
      </c>
      <c r="C26" s="124"/>
      <c r="D26" s="124"/>
      <c r="E26" s="124"/>
      <c r="F26" s="124"/>
      <c r="G26" s="124"/>
      <c r="H26" s="124">
        <f>H28+H32+H34+H35</f>
        <v>0</v>
      </c>
      <c r="I26" s="120">
        <f t="shared" si="2"/>
        <v>2313800</v>
      </c>
      <c r="J26" s="80"/>
      <c r="K26" s="81"/>
      <c r="L26" s="81"/>
    </row>
    <row r="27" spans="1:12" s="78" customFormat="1" ht="51" customHeight="1" x14ac:dyDescent="0.25">
      <c r="A27" s="74" t="s">
        <v>58</v>
      </c>
      <c r="B27" s="124">
        <f>B29+B34+B35</f>
        <v>2313800</v>
      </c>
      <c r="C27" s="124"/>
      <c r="D27" s="124"/>
      <c r="E27" s="124"/>
      <c r="F27" s="124"/>
      <c r="G27" s="124"/>
      <c r="H27" s="124">
        <f>H28+H32+H34+H35</f>
        <v>0</v>
      </c>
      <c r="I27" s="120">
        <f t="shared" si="2"/>
        <v>2313800</v>
      </c>
      <c r="J27" s="82"/>
      <c r="K27" s="81"/>
      <c r="L27" s="81"/>
    </row>
    <row r="28" spans="1:12" s="78" customFormat="1" ht="18.75" customHeight="1" x14ac:dyDescent="0.25">
      <c r="A28" s="74" t="s">
        <v>23</v>
      </c>
      <c r="B28" s="124">
        <v>1321400</v>
      </c>
      <c r="C28" s="124"/>
      <c r="D28" s="124"/>
      <c r="E28" s="124"/>
      <c r="F28" s="124"/>
      <c r="G28" s="124"/>
      <c r="H28" s="123">
        <f>F28-G28</f>
        <v>0</v>
      </c>
      <c r="I28" s="120">
        <f t="shared" si="2"/>
        <v>1321400</v>
      </c>
      <c r="J28" s="82"/>
      <c r="K28" s="81"/>
      <c r="L28" s="81"/>
    </row>
    <row r="29" spans="1:12" s="78" customFormat="1" x14ac:dyDescent="0.25">
      <c r="A29" s="83" t="s">
        <v>24</v>
      </c>
      <c r="B29" s="125">
        <v>1321400</v>
      </c>
      <c r="C29" s="125"/>
      <c r="D29" s="125"/>
      <c r="E29" s="125"/>
      <c r="F29" s="125"/>
      <c r="G29" s="125"/>
      <c r="H29" s="119">
        <f>F29-G29</f>
        <v>0</v>
      </c>
      <c r="I29" s="120">
        <f t="shared" si="2"/>
        <v>1321400</v>
      </c>
      <c r="J29" s="82"/>
      <c r="K29" s="81"/>
      <c r="L29" s="81"/>
    </row>
    <row r="30" spans="1:12" s="78" customFormat="1" ht="31.2" x14ac:dyDescent="0.25">
      <c r="A30" s="83" t="s">
        <v>25</v>
      </c>
      <c r="B30" s="125"/>
      <c r="C30" s="125"/>
      <c r="D30" s="125"/>
      <c r="E30" s="125"/>
      <c r="F30" s="125"/>
      <c r="G30" s="125"/>
      <c r="H30" s="119"/>
      <c r="I30" s="120">
        <f t="shared" si="2"/>
        <v>0</v>
      </c>
      <c r="J30" s="82"/>
      <c r="K30" s="81"/>
      <c r="L30" s="81"/>
    </row>
    <row r="31" spans="1:12" s="78" customFormat="1" ht="46.8" x14ac:dyDescent="0.25">
      <c r="A31" s="83" t="s">
        <v>56</v>
      </c>
      <c r="B31" s="125"/>
      <c r="C31" s="125"/>
      <c r="D31" s="125"/>
      <c r="E31" s="125"/>
      <c r="F31" s="125"/>
      <c r="G31" s="125"/>
      <c r="H31" s="125">
        <f>H28</f>
        <v>0</v>
      </c>
      <c r="I31" s="120">
        <f t="shared" si="2"/>
        <v>0</v>
      </c>
      <c r="J31" s="156"/>
      <c r="K31" s="81"/>
      <c r="L31" s="81"/>
    </row>
    <row r="32" spans="1:12" s="78" customFormat="1" ht="24" customHeight="1" x14ac:dyDescent="0.25">
      <c r="A32" s="74" t="s">
        <v>26</v>
      </c>
      <c r="B32" s="124"/>
      <c r="C32" s="124"/>
      <c r="D32" s="124"/>
      <c r="E32" s="124"/>
      <c r="F32" s="124"/>
      <c r="G32" s="124"/>
      <c r="H32" s="123">
        <f>F32-G32</f>
        <v>0</v>
      </c>
      <c r="I32" s="120">
        <f t="shared" si="2"/>
        <v>0</v>
      </c>
      <c r="J32" s="157"/>
      <c r="K32" s="81"/>
      <c r="L32" s="81"/>
    </row>
    <row r="33" spans="1:12" s="86" customFormat="1" ht="16.2" x14ac:dyDescent="0.25">
      <c r="A33" s="84" t="s">
        <v>27</v>
      </c>
      <c r="B33" s="126"/>
      <c r="C33" s="126"/>
      <c r="D33" s="126"/>
      <c r="E33" s="126"/>
      <c r="F33" s="126"/>
      <c r="G33" s="126"/>
      <c r="H33" s="127">
        <f>F33+G33</f>
        <v>0</v>
      </c>
      <c r="I33" s="120">
        <f t="shared" si="2"/>
        <v>0</v>
      </c>
      <c r="J33" s="157"/>
      <c r="K33" s="85"/>
      <c r="L33" s="85"/>
    </row>
    <row r="34" spans="1:12" s="78" customFormat="1" x14ac:dyDescent="0.25">
      <c r="A34" s="74" t="s">
        <v>28</v>
      </c>
      <c r="B34" s="124">
        <v>119900</v>
      </c>
      <c r="C34" s="124"/>
      <c r="D34" s="124"/>
      <c r="E34" s="124"/>
      <c r="F34" s="123"/>
      <c r="G34" s="124"/>
      <c r="H34" s="123">
        <f>F34-G34</f>
        <v>0</v>
      </c>
      <c r="I34" s="120">
        <f t="shared" si="2"/>
        <v>119900</v>
      </c>
      <c r="J34" s="157"/>
      <c r="K34" s="81"/>
      <c r="L34" s="81"/>
    </row>
    <row r="35" spans="1:12" s="78" customFormat="1" x14ac:dyDescent="0.25">
      <c r="A35" s="74" t="s">
        <v>29</v>
      </c>
      <c r="B35" s="124">
        <v>872500</v>
      </c>
      <c r="C35" s="124"/>
      <c r="D35" s="124"/>
      <c r="E35" s="124"/>
      <c r="F35" s="123"/>
      <c r="G35" s="124"/>
      <c r="H35" s="123">
        <f>F35-G35</f>
        <v>0</v>
      </c>
      <c r="I35" s="120">
        <f t="shared" si="2"/>
        <v>872500</v>
      </c>
      <c r="J35" s="157"/>
      <c r="K35" s="81"/>
      <c r="L35" s="81"/>
    </row>
    <row r="36" spans="1:12" x14ac:dyDescent="0.3">
      <c r="A36" s="70" t="s">
        <v>30</v>
      </c>
      <c r="B36" s="120">
        <f>B37+B43+B55</f>
        <v>2781800</v>
      </c>
      <c r="C36" s="120">
        <f t="shared" ref="C36:H36" si="3">C37+C43+C55</f>
        <v>50000</v>
      </c>
      <c r="D36" s="120">
        <f t="shared" si="3"/>
        <v>50000</v>
      </c>
      <c r="E36" s="120">
        <f t="shared" si="3"/>
        <v>353963.2</v>
      </c>
      <c r="F36" s="120">
        <f t="shared" si="3"/>
        <v>259869.58</v>
      </c>
      <c r="G36" s="120">
        <f t="shared" si="3"/>
        <v>0</v>
      </c>
      <c r="H36" s="120">
        <f t="shared" si="3"/>
        <v>0</v>
      </c>
      <c r="I36" s="120">
        <f>B36+C36+D36+F36+E36</f>
        <v>3495632.7800000003</v>
      </c>
      <c r="J36" s="87"/>
    </row>
    <row r="37" spans="1:12" s="64" customFormat="1" ht="15.75" customHeight="1" x14ac:dyDescent="0.3">
      <c r="A37" s="88" t="s">
        <v>9</v>
      </c>
      <c r="B37" s="128">
        <f t="shared" ref="B37:H37" si="4">B38+B41+B42</f>
        <v>1404800</v>
      </c>
      <c r="C37" s="128">
        <f t="shared" si="4"/>
        <v>0</v>
      </c>
      <c r="D37" s="128">
        <f>D38+D41+D42</f>
        <v>0</v>
      </c>
      <c r="E37" s="128"/>
      <c r="F37" s="128">
        <f>F38+F41+F42</f>
        <v>259869.58</v>
      </c>
      <c r="G37" s="128">
        <f t="shared" si="4"/>
        <v>0</v>
      </c>
      <c r="H37" s="128">
        <f t="shared" si="4"/>
        <v>0</v>
      </c>
      <c r="I37" s="120">
        <f>B37+C37+D37+F37</f>
        <v>1664669.58</v>
      </c>
      <c r="J37" s="89"/>
    </row>
    <row r="38" spans="1:12" s="64" customFormat="1" ht="70.5" customHeight="1" x14ac:dyDescent="0.3">
      <c r="A38" s="90" t="s">
        <v>31</v>
      </c>
      <c r="B38" s="123">
        <v>1404800</v>
      </c>
      <c r="C38" s="123"/>
      <c r="D38" s="123"/>
      <c r="E38" s="123"/>
      <c r="F38" s="123">
        <v>259869.58</v>
      </c>
      <c r="G38" s="123"/>
      <c r="H38" s="123"/>
      <c r="I38" s="120">
        <f>B38+C38+D38+F38</f>
        <v>1664669.58</v>
      </c>
      <c r="J38" s="153"/>
    </row>
    <row r="39" spans="1:12" s="64" customFormat="1" x14ac:dyDescent="0.3">
      <c r="A39" s="91" t="s">
        <v>60</v>
      </c>
      <c r="B39" s="119">
        <v>1404800</v>
      </c>
      <c r="C39" s="119"/>
      <c r="D39" s="119"/>
      <c r="E39" s="119"/>
      <c r="F39" s="119">
        <v>259869.58</v>
      </c>
      <c r="G39" s="119"/>
      <c r="H39" s="119"/>
      <c r="I39" s="120">
        <f t="shared" ref="I39:I42" si="5">B39+C39+D39+F39</f>
        <v>1664669.58</v>
      </c>
      <c r="J39" s="154"/>
    </row>
    <row r="40" spans="1:12" s="64" customFormat="1" ht="39" customHeight="1" x14ac:dyDescent="0.3">
      <c r="A40" s="91" t="s">
        <v>32</v>
      </c>
      <c r="B40" s="119"/>
      <c r="C40" s="119"/>
      <c r="D40" s="119"/>
      <c r="E40" s="119"/>
      <c r="F40" s="119"/>
      <c r="G40" s="119"/>
      <c r="H40" s="119"/>
      <c r="I40" s="120">
        <f t="shared" si="5"/>
        <v>0</v>
      </c>
      <c r="J40" s="155"/>
    </row>
    <row r="41" spans="1:12" s="64" customFormat="1" x14ac:dyDescent="0.3">
      <c r="A41" s="90" t="s">
        <v>33</v>
      </c>
      <c r="B41" s="123">
        <v>0</v>
      </c>
      <c r="C41" s="123">
        <v>0</v>
      </c>
      <c r="D41" s="123">
        <v>0</v>
      </c>
      <c r="E41" s="123"/>
      <c r="F41" s="123"/>
      <c r="G41" s="123"/>
      <c r="H41" s="123">
        <f>F41-G41</f>
        <v>0</v>
      </c>
      <c r="I41" s="120">
        <f t="shared" si="5"/>
        <v>0</v>
      </c>
      <c r="J41" s="71"/>
    </row>
    <row r="42" spans="1:12" x14ac:dyDescent="0.3">
      <c r="A42" s="74" t="s">
        <v>52</v>
      </c>
      <c r="B42" s="123"/>
      <c r="C42" s="123"/>
      <c r="D42" s="123"/>
      <c r="E42" s="123"/>
      <c r="F42" s="123"/>
      <c r="G42" s="123"/>
      <c r="H42" s="123"/>
      <c r="I42" s="120">
        <f t="shared" si="5"/>
        <v>0</v>
      </c>
      <c r="J42" s="71"/>
    </row>
    <row r="43" spans="1:12" s="92" customFormat="1" ht="16.2" x14ac:dyDescent="0.35">
      <c r="A43" s="88" t="s">
        <v>10</v>
      </c>
      <c r="B43" s="128">
        <f t="shared" ref="B43:H43" si="6">B44+B45+B49</f>
        <v>1367000</v>
      </c>
      <c r="C43" s="128">
        <f t="shared" si="6"/>
        <v>50000</v>
      </c>
      <c r="D43" s="128">
        <f>D44+D45+D49</f>
        <v>50000</v>
      </c>
      <c r="E43" s="128">
        <f>E44+E45+E49</f>
        <v>353963.2</v>
      </c>
      <c r="F43" s="128">
        <f>F44+F45+F49</f>
        <v>0</v>
      </c>
      <c r="G43" s="128">
        <f t="shared" si="6"/>
        <v>0</v>
      </c>
      <c r="H43" s="128">
        <f t="shared" si="6"/>
        <v>0</v>
      </c>
      <c r="I43" s="120">
        <f>D43+H43+C43+B43+E43</f>
        <v>1820963.2</v>
      </c>
      <c r="J43" s="75"/>
    </row>
    <row r="44" spans="1:12" x14ac:dyDescent="0.3">
      <c r="A44" s="91" t="s">
        <v>59</v>
      </c>
      <c r="B44" s="119">
        <v>0</v>
      </c>
      <c r="C44" s="119"/>
      <c r="D44" s="119"/>
      <c r="E44" s="119"/>
      <c r="F44" s="119"/>
      <c r="G44" s="119"/>
      <c r="H44" s="123"/>
      <c r="I44" s="120">
        <f t="shared" ref="I44:I61" si="7">D44+H44</f>
        <v>0</v>
      </c>
      <c r="J44" s="89"/>
    </row>
    <row r="45" spans="1:12" s="64" customFormat="1" x14ac:dyDescent="0.3">
      <c r="A45" s="91" t="s">
        <v>11</v>
      </c>
      <c r="B45" s="119">
        <f t="shared" ref="B45:H45" si="8">B46+B47+B48</f>
        <v>1367000</v>
      </c>
      <c r="C45" s="119">
        <f>C46+C47+C48</f>
        <v>50000</v>
      </c>
      <c r="D45" s="119">
        <f t="shared" si="8"/>
        <v>50000</v>
      </c>
      <c r="E45" s="119">
        <f t="shared" si="8"/>
        <v>353963.2</v>
      </c>
      <c r="F45" s="119">
        <f t="shared" si="8"/>
        <v>0</v>
      </c>
      <c r="G45" s="119">
        <f t="shared" si="8"/>
        <v>0</v>
      </c>
      <c r="H45" s="119">
        <f t="shared" si="8"/>
        <v>0</v>
      </c>
      <c r="I45" s="120">
        <f>D45+H45+C45+B45+E45</f>
        <v>1820963.2</v>
      </c>
      <c r="J45" s="89"/>
    </row>
    <row r="46" spans="1:12" x14ac:dyDescent="0.3">
      <c r="A46" s="90" t="s">
        <v>34</v>
      </c>
      <c r="B46" s="123"/>
      <c r="C46" s="123"/>
      <c r="D46" s="123"/>
      <c r="E46" s="123"/>
      <c r="F46" s="123"/>
      <c r="G46" s="123"/>
      <c r="H46" s="123"/>
      <c r="I46" s="120">
        <f t="shared" si="7"/>
        <v>0</v>
      </c>
      <c r="J46" s="71"/>
    </row>
    <row r="47" spans="1:12" ht="68.400000000000006" customHeight="1" x14ac:dyDescent="0.3">
      <c r="A47" s="90" t="s">
        <v>61</v>
      </c>
      <c r="B47" s="123">
        <v>1367000</v>
      </c>
      <c r="C47" s="123">
        <v>50000</v>
      </c>
      <c r="D47" s="123">
        <v>50000</v>
      </c>
      <c r="E47" s="123">
        <v>353963.2</v>
      </c>
      <c r="F47" s="123"/>
      <c r="G47" s="123"/>
      <c r="H47" s="123">
        <f>F47-G47</f>
        <v>0</v>
      </c>
      <c r="I47" s="120">
        <f>D47+H47+C47+B47+E47</f>
        <v>1820963.2</v>
      </c>
      <c r="J47" s="71"/>
    </row>
    <row r="48" spans="1:12" ht="31.2" x14ac:dyDescent="0.3">
      <c r="A48" s="90" t="s">
        <v>35</v>
      </c>
      <c r="B48" s="123">
        <v>0</v>
      </c>
      <c r="C48" s="123">
        <v>0</v>
      </c>
      <c r="D48" s="123">
        <v>0</v>
      </c>
      <c r="E48" s="123"/>
      <c r="F48" s="123"/>
      <c r="G48" s="123"/>
      <c r="H48" s="123">
        <f>F48-G48</f>
        <v>0</v>
      </c>
      <c r="I48" s="120">
        <f t="shared" si="7"/>
        <v>0</v>
      </c>
      <c r="J48" s="71"/>
    </row>
    <row r="49" spans="1:12" s="64" customFormat="1" x14ac:dyDescent="0.3">
      <c r="A49" s="91" t="s">
        <v>12</v>
      </c>
      <c r="B49" s="119">
        <f>B50+B51+B52+B53+B54</f>
        <v>0</v>
      </c>
      <c r="C49" s="119">
        <f>C50+C51+C52+C53+C54</f>
        <v>0</v>
      </c>
      <c r="D49" s="119">
        <f>D50+D51+D52+D53+D54</f>
        <v>0</v>
      </c>
      <c r="E49" s="119"/>
      <c r="F49" s="119">
        <f>F50+F51+F52+F53+F54</f>
        <v>0</v>
      </c>
      <c r="G49" s="119">
        <f>G50+G51+G52+G53+G54</f>
        <v>0</v>
      </c>
      <c r="H49" s="119">
        <f>F49-G49</f>
        <v>0</v>
      </c>
      <c r="I49" s="120">
        <f>D49+H49+C49+B49</f>
        <v>0</v>
      </c>
      <c r="J49" s="89"/>
    </row>
    <row r="50" spans="1:12" s="64" customFormat="1" ht="93.6" x14ac:dyDescent="0.3">
      <c r="A50" s="90" t="s">
        <v>36</v>
      </c>
      <c r="B50" s="123"/>
      <c r="C50" s="123"/>
      <c r="D50" s="123"/>
      <c r="E50" s="123"/>
      <c r="F50" s="123"/>
      <c r="G50" s="123"/>
      <c r="H50" s="123"/>
      <c r="I50" s="120">
        <f t="shared" si="7"/>
        <v>0</v>
      </c>
      <c r="J50" s="71"/>
    </row>
    <row r="51" spans="1:12" s="64" customFormat="1" ht="52.5" customHeight="1" x14ac:dyDescent="0.3">
      <c r="A51" s="90" t="s">
        <v>62</v>
      </c>
      <c r="B51" s="123"/>
      <c r="C51" s="123"/>
      <c r="D51" s="123"/>
      <c r="E51" s="123"/>
      <c r="F51" s="123"/>
      <c r="G51" s="123"/>
      <c r="H51" s="123">
        <f t="shared" ref="H51:H59" si="9">F51-G51</f>
        <v>0</v>
      </c>
      <c r="I51" s="120">
        <f t="shared" si="7"/>
        <v>0</v>
      </c>
      <c r="J51" s="71"/>
    </row>
    <row r="52" spans="1:12" s="64" customFormat="1" ht="69" customHeight="1" x14ac:dyDescent="0.3">
      <c r="A52" s="90" t="s">
        <v>47</v>
      </c>
      <c r="B52" s="123"/>
      <c r="C52" s="123"/>
      <c r="D52" s="123"/>
      <c r="E52" s="123"/>
      <c r="F52" s="123"/>
      <c r="G52" s="123"/>
      <c r="H52" s="123"/>
      <c r="I52" s="120">
        <f t="shared" si="7"/>
        <v>0</v>
      </c>
      <c r="J52" s="71"/>
    </row>
    <row r="53" spans="1:12" s="64" customFormat="1" x14ac:dyDescent="0.3">
      <c r="A53" s="90" t="s">
        <v>37</v>
      </c>
      <c r="B53" s="123"/>
      <c r="C53" s="123"/>
      <c r="D53" s="123"/>
      <c r="E53" s="123"/>
      <c r="F53" s="123"/>
      <c r="G53" s="123"/>
      <c r="H53" s="123">
        <f t="shared" si="9"/>
        <v>0</v>
      </c>
      <c r="I53" s="120">
        <f t="shared" si="7"/>
        <v>0</v>
      </c>
      <c r="J53" s="71"/>
    </row>
    <row r="54" spans="1:12" s="64" customFormat="1" x14ac:dyDescent="0.3">
      <c r="A54" s="90" t="s">
        <v>48</v>
      </c>
      <c r="B54" s="123"/>
      <c r="C54" s="123"/>
      <c r="D54" s="123"/>
      <c r="E54" s="123"/>
      <c r="F54" s="123"/>
      <c r="G54" s="123"/>
      <c r="H54" s="123"/>
      <c r="I54" s="120">
        <f>B54+C54+D54+F54</f>
        <v>0</v>
      </c>
      <c r="J54" s="71"/>
    </row>
    <row r="55" spans="1:12" s="93" customFormat="1" ht="16.2" x14ac:dyDescent="0.3">
      <c r="A55" s="88" t="s">
        <v>13</v>
      </c>
      <c r="B55" s="128">
        <f t="shared" ref="B55:H55" si="10">B56+B57+B58+B59+B60+B61</f>
        <v>10000</v>
      </c>
      <c r="C55" s="128">
        <f t="shared" si="10"/>
        <v>0</v>
      </c>
      <c r="D55" s="128">
        <f>D56+D57+D58+D59+D60+D61</f>
        <v>0</v>
      </c>
      <c r="E55" s="128"/>
      <c r="F55" s="128">
        <f t="shared" si="10"/>
        <v>0</v>
      </c>
      <c r="G55" s="128">
        <f t="shared" si="10"/>
        <v>0</v>
      </c>
      <c r="H55" s="128">
        <f t="shared" si="10"/>
        <v>0</v>
      </c>
      <c r="I55" s="120">
        <f>B55+C55+D55+F55</f>
        <v>10000</v>
      </c>
      <c r="J55" s="75"/>
    </row>
    <row r="56" spans="1:12" ht="34.5" customHeight="1" x14ac:dyDescent="0.3">
      <c r="A56" s="90" t="s">
        <v>63</v>
      </c>
      <c r="B56" s="123"/>
      <c r="C56" s="123"/>
      <c r="D56" s="123"/>
      <c r="E56" s="123"/>
      <c r="F56" s="123"/>
      <c r="G56" s="123"/>
      <c r="H56" s="123"/>
      <c r="I56" s="120">
        <f t="shared" si="7"/>
        <v>0</v>
      </c>
      <c r="J56" s="71"/>
    </row>
    <row r="57" spans="1:12" ht="46.8" x14ac:dyDescent="0.3">
      <c r="A57" s="90" t="s">
        <v>64</v>
      </c>
      <c r="B57" s="123">
        <v>0</v>
      </c>
      <c r="C57" s="123"/>
      <c r="D57" s="123">
        <v>0</v>
      </c>
      <c r="E57" s="123"/>
      <c r="F57" s="123"/>
      <c r="G57" s="123"/>
      <c r="H57" s="123">
        <f t="shared" si="9"/>
        <v>0</v>
      </c>
      <c r="I57" s="120">
        <f t="shared" si="7"/>
        <v>0</v>
      </c>
      <c r="J57" s="71"/>
    </row>
    <row r="58" spans="1:12" x14ac:dyDescent="0.3">
      <c r="A58" s="90" t="s">
        <v>38</v>
      </c>
      <c r="B58" s="123">
        <v>0</v>
      </c>
      <c r="C58" s="123">
        <v>0</v>
      </c>
      <c r="D58" s="123">
        <v>0</v>
      </c>
      <c r="E58" s="123"/>
      <c r="F58" s="123">
        <v>0</v>
      </c>
      <c r="G58" s="123"/>
      <c r="H58" s="123">
        <f t="shared" si="9"/>
        <v>0</v>
      </c>
      <c r="I58" s="120">
        <f t="shared" si="7"/>
        <v>0</v>
      </c>
      <c r="J58" s="71"/>
    </row>
    <row r="59" spans="1:12" ht="46.8" x14ac:dyDescent="0.3">
      <c r="A59" s="90" t="s">
        <v>65</v>
      </c>
      <c r="B59" s="123">
        <v>0</v>
      </c>
      <c r="C59" s="123">
        <v>0</v>
      </c>
      <c r="D59" s="123">
        <v>0</v>
      </c>
      <c r="E59" s="123"/>
      <c r="F59" s="123">
        <v>0</v>
      </c>
      <c r="G59" s="123"/>
      <c r="H59" s="123">
        <f t="shared" si="9"/>
        <v>0</v>
      </c>
      <c r="I59" s="120">
        <f t="shared" si="7"/>
        <v>0</v>
      </c>
      <c r="J59" s="71"/>
    </row>
    <row r="60" spans="1:12" ht="20.25" customHeight="1" x14ac:dyDescent="0.3">
      <c r="A60" s="90" t="s">
        <v>39</v>
      </c>
      <c r="B60" s="123">
        <v>10000</v>
      </c>
      <c r="C60" s="123"/>
      <c r="D60" s="123"/>
      <c r="E60" s="123"/>
      <c r="F60" s="123"/>
      <c r="G60" s="123"/>
      <c r="H60" s="123"/>
      <c r="I60" s="120">
        <f>B60+C60+D60+F60</f>
        <v>10000</v>
      </c>
      <c r="J60" s="71"/>
    </row>
    <row r="61" spans="1:12" ht="28.5" customHeight="1" x14ac:dyDescent="0.3">
      <c r="A61" s="90" t="s">
        <v>70</v>
      </c>
      <c r="B61" s="123"/>
      <c r="C61" s="123"/>
      <c r="D61" s="123"/>
      <c r="E61" s="123"/>
      <c r="F61" s="123"/>
      <c r="G61" s="123"/>
      <c r="H61" s="123"/>
      <c r="I61" s="120">
        <f t="shared" si="7"/>
        <v>0</v>
      </c>
      <c r="J61" s="71"/>
      <c r="K61" s="94"/>
    </row>
    <row r="62" spans="1:12" s="93" customFormat="1" x14ac:dyDescent="0.3">
      <c r="A62" s="72" t="s">
        <v>7</v>
      </c>
      <c r="B62" s="120">
        <f t="shared" ref="B62:H62" si="11">B37+B43+B55</f>
        <v>2781800</v>
      </c>
      <c r="C62" s="120">
        <f t="shared" si="11"/>
        <v>50000</v>
      </c>
      <c r="D62" s="120">
        <f t="shared" si="11"/>
        <v>50000</v>
      </c>
      <c r="E62" s="120">
        <f t="shared" si="11"/>
        <v>353963.2</v>
      </c>
      <c r="F62" s="120">
        <f t="shared" si="11"/>
        <v>259869.58</v>
      </c>
      <c r="G62" s="120">
        <f t="shared" si="11"/>
        <v>0</v>
      </c>
      <c r="H62" s="120">
        <f t="shared" si="11"/>
        <v>0</v>
      </c>
      <c r="I62" s="120">
        <f>D62+H62+C62+B62+E62+F62</f>
        <v>3495632.7800000003</v>
      </c>
      <c r="J62" s="75"/>
    </row>
    <row r="63" spans="1:12" s="93" customFormat="1" ht="31.2" x14ac:dyDescent="0.3">
      <c r="A63" s="95" t="s">
        <v>14</v>
      </c>
      <c r="B63" s="129">
        <f t="shared" ref="B63:H63" si="12">B62-B26</f>
        <v>468000</v>
      </c>
      <c r="C63" s="129">
        <f t="shared" si="12"/>
        <v>50000</v>
      </c>
      <c r="D63" s="129">
        <f t="shared" si="12"/>
        <v>50000</v>
      </c>
      <c r="E63" s="129">
        <f t="shared" si="12"/>
        <v>353963.2</v>
      </c>
      <c r="F63" s="129">
        <f>F62-F26</f>
        <v>259869.58</v>
      </c>
      <c r="G63" s="120">
        <f t="shared" si="12"/>
        <v>0</v>
      </c>
      <c r="H63" s="129">
        <f t="shared" si="12"/>
        <v>0</v>
      </c>
      <c r="I63" s="120">
        <f>D63+H63+C63+B63+E63+F63</f>
        <v>1181832.78</v>
      </c>
      <c r="J63" s="71"/>
      <c r="K63" s="63"/>
      <c r="L63" s="63"/>
    </row>
    <row r="64" spans="1:12" s="93" customFormat="1" x14ac:dyDescent="0.3">
      <c r="A64" s="72" t="s">
        <v>8</v>
      </c>
      <c r="B64" s="120">
        <f t="shared" ref="B64:H64" si="13">B10-B62</f>
        <v>0</v>
      </c>
      <c r="C64" s="120">
        <f>C10-C62</f>
        <v>-50000</v>
      </c>
      <c r="D64" s="120">
        <f t="shared" si="13"/>
        <v>-50000</v>
      </c>
      <c r="E64" s="120">
        <f t="shared" si="13"/>
        <v>-353963.2</v>
      </c>
      <c r="F64" s="120">
        <f t="shared" si="13"/>
        <v>-259869.58</v>
      </c>
      <c r="G64" s="120">
        <v>0</v>
      </c>
      <c r="H64" s="120">
        <f t="shared" si="13"/>
        <v>0</v>
      </c>
      <c r="I64" s="120">
        <f>D64+H64+C64+B64+E64+F64</f>
        <v>-713832.78</v>
      </c>
      <c r="J64" s="71"/>
      <c r="K64" s="63"/>
      <c r="L64" s="63"/>
    </row>
    <row r="65" spans="1:12" s="93" customFormat="1" x14ac:dyDescent="0.3">
      <c r="A65" s="83"/>
      <c r="B65" s="119"/>
      <c r="C65" s="119"/>
      <c r="D65" s="119"/>
      <c r="E65" s="119"/>
      <c r="F65" s="119"/>
      <c r="G65" s="119"/>
      <c r="H65" s="119"/>
      <c r="I65" s="120">
        <f t="shared" ref="I64:I80" si="14">D65+H65+C65+B65</f>
        <v>0</v>
      </c>
      <c r="J65" s="89"/>
      <c r="K65" s="63"/>
      <c r="L65" s="63"/>
    </row>
    <row r="66" spans="1:12" s="93" customFormat="1" ht="46.8" x14ac:dyDescent="0.3">
      <c r="A66" s="83" t="s">
        <v>40</v>
      </c>
      <c r="B66" s="119"/>
      <c r="C66" s="119"/>
      <c r="D66" s="119"/>
      <c r="E66" s="119"/>
      <c r="F66" s="119"/>
      <c r="G66" s="119"/>
      <c r="H66" s="119"/>
      <c r="I66" s="120">
        <f t="shared" si="14"/>
        <v>0</v>
      </c>
      <c r="J66" s="89"/>
      <c r="K66" s="63"/>
      <c r="L66" s="63"/>
    </row>
    <row r="67" spans="1:12" s="93" customFormat="1" ht="26.4" x14ac:dyDescent="0.3">
      <c r="A67" s="96" t="s">
        <v>53</v>
      </c>
      <c r="B67" s="120">
        <v>713832.78</v>
      </c>
      <c r="C67" s="120">
        <v>50000</v>
      </c>
      <c r="D67" s="120">
        <v>50000</v>
      </c>
      <c r="E67" s="120">
        <v>353963.2</v>
      </c>
      <c r="F67" s="123">
        <v>259869.58</v>
      </c>
      <c r="G67" s="120">
        <v>0</v>
      </c>
      <c r="H67" s="120">
        <v>0</v>
      </c>
      <c r="I67" s="120">
        <f>B67-C67-D67-F67-E67</f>
        <v>0</v>
      </c>
      <c r="J67" s="75"/>
    </row>
    <row r="68" spans="1:12" s="93" customFormat="1" x14ac:dyDescent="0.3">
      <c r="A68" s="72" t="s">
        <v>41</v>
      </c>
      <c r="B68" s="120"/>
      <c r="C68" s="120"/>
      <c r="D68" s="120"/>
      <c r="E68" s="120"/>
      <c r="F68" s="120"/>
      <c r="G68" s="120"/>
      <c r="H68" s="120">
        <v>0</v>
      </c>
      <c r="I68" s="120">
        <f t="shared" si="14"/>
        <v>0</v>
      </c>
      <c r="J68" s="82"/>
    </row>
    <row r="69" spans="1:12" ht="31.2" x14ac:dyDescent="0.3">
      <c r="A69" s="74" t="s">
        <v>49</v>
      </c>
      <c r="B69" s="123">
        <v>0</v>
      </c>
      <c r="C69" s="123"/>
      <c r="D69" s="123"/>
      <c r="E69" s="123"/>
      <c r="F69" s="123">
        <v>0</v>
      </c>
      <c r="G69" s="123">
        <v>0</v>
      </c>
      <c r="H69" s="123">
        <v>0</v>
      </c>
      <c r="I69" s="120">
        <f t="shared" si="14"/>
        <v>0</v>
      </c>
      <c r="J69" s="80"/>
    </row>
    <row r="70" spans="1:12" x14ac:dyDescent="0.3">
      <c r="A70" s="97" t="s">
        <v>79</v>
      </c>
      <c r="B70" s="123"/>
      <c r="C70" s="123"/>
      <c r="D70" s="123"/>
      <c r="E70" s="123"/>
      <c r="F70" s="123"/>
      <c r="G70" s="123"/>
      <c r="H70" s="123">
        <v>0</v>
      </c>
      <c r="I70" s="120">
        <f t="shared" si="14"/>
        <v>0</v>
      </c>
      <c r="J70" s="82"/>
    </row>
    <row r="71" spans="1:12" x14ac:dyDescent="0.3">
      <c r="A71" s="97" t="s">
        <v>80</v>
      </c>
      <c r="B71" s="123"/>
      <c r="C71" s="123"/>
      <c r="D71" s="123"/>
      <c r="E71" s="123"/>
      <c r="F71" s="123"/>
      <c r="G71" s="123"/>
      <c r="H71" s="123">
        <v>0</v>
      </c>
      <c r="I71" s="120">
        <f t="shared" si="14"/>
        <v>0</v>
      </c>
      <c r="J71" s="82"/>
    </row>
    <row r="72" spans="1:12" ht="31.2" x14ac:dyDescent="0.3">
      <c r="A72" s="97" t="s">
        <v>81</v>
      </c>
      <c r="B72" s="123"/>
      <c r="C72" s="123"/>
      <c r="D72" s="123"/>
      <c r="E72" s="123"/>
      <c r="F72" s="123">
        <v>0</v>
      </c>
      <c r="G72" s="123">
        <v>0</v>
      </c>
      <c r="H72" s="123">
        <v>0</v>
      </c>
      <c r="I72" s="120">
        <f t="shared" si="14"/>
        <v>0</v>
      </c>
      <c r="J72" s="80"/>
    </row>
    <row r="73" spans="1:12" ht="31.2" x14ac:dyDescent="0.3">
      <c r="A73" s="97" t="s">
        <v>82</v>
      </c>
      <c r="B73" s="123"/>
      <c r="C73" s="123"/>
      <c r="D73" s="123"/>
      <c r="E73" s="123"/>
      <c r="F73" s="123"/>
      <c r="G73" s="123"/>
      <c r="H73" s="123">
        <v>0</v>
      </c>
      <c r="I73" s="120">
        <f t="shared" si="14"/>
        <v>0</v>
      </c>
      <c r="J73" s="82"/>
    </row>
    <row r="74" spans="1:12" ht="31.2" x14ac:dyDescent="0.3">
      <c r="A74" s="97" t="s">
        <v>83</v>
      </c>
      <c r="B74" s="123"/>
      <c r="C74" s="123"/>
      <c r="D74" s="123"/>
      <c r="E74" s="123"/>
      <c r="F74" s="123"/>
      <c r="G74" s="123"/>
      <c r="H74" s="123">
        <v>0</v>
      </c>
      <c r="I74" s="120">
        <f t="shared" si="14"/>
        <v>0</v>
      </c>
      <c r="J74" s="98"/>
    </row>
    <row r="75" spans="1:12" x14ac:dyDescent="0.3">
      <c r="A75" s="97" t="s">
        <v>84</v>
      </c>
      <c r="B75" s="123"/>
      <c r="C75" s="123"/>
      <c r="D75" s="123"/>
      <c r="E75" s="123"/>
      <c r="F75" s="123"/>
      <c r="G75" s="123"/>
      <c r="H75" s="123">
        <v>0</v>
      </c>
      <c r="I75" s="120">
        <f t="shared" si="14"/>
        <v>0</v>
      </c>
      <c r="J75" s="71"/>
    </row>
    <row r="76" spans="1:12" x14ac:dyDescent="0.3">
      <c r="A76" s="97" t="s">
        <v>85</v>
      </c>
      <c r="B76" s="123"/>
      <c r="C76" s="123"/>
      <c r="D76" s="123"/>
      <c r="E76" s="123"/>
      <c r="F76" s="123"/>
      <c r="G76" s="123"/>
      <c r="H76" s="123">
        <v>0</v>
      </c>
      <c r="I76" s="120">
        <f t="shared" si="14"/>
        <v>0</v>
      </c>
      <c r="J76" s="71"/>
    </row>
    <row r="77" spans="1:12" ht="31.2" x14ac:dyDescent="0.3">
      <c r="A77" s="97" t="s">
        <v>86</v>
      </c>
      <c r="B77" s="123"/>
      <c r="C77" s="123"/>
      <c r="D77" s="123"/>
      <c r="E77" s="123"/>
      <c r="F77" s="123"/>
      <c r="G77" s="123"/>
      <c r="H77" s="123">
        <v>0</v>
      </c>
      <c r="I77" s="120">
        <f t="shared" si="14"/>
        <v>0</v>
      </c>
      <c r="J77" s="71"/>
    </row>
    <row r="78" spans="1:12" ht="23.25" customHeight="1" x14ac:dyDescent="0.3">
      <c r="A78" s="97" t="s">
        <v>87</v>
      </c>
      <c r="B78" s="123"/>
      <c r="C78" s="123"/>
      <c r="D78" s="123"/>
      <c r="E78" s="123"/>
      <c r="F78" s="123"/>
      <c r="G78" s="123"/>
      <c r="H78" s="123"/>
      <c r="I78" s="120"/>
      <c r="J78" s="71"/>
    </row>
    <row r="79" spans="1:12" x14ac:dyDescent="0.3">
      <c r="A79" s="97" t="s">
        <v>88</v>
      </c>
      <c r="B79" s="123">
        <v>713832.78</v>
      </c>
      <c r="C79" s="123">
        <v>50000</v>
      </c>
      <c r="D79" s="123">
        <v>50000</v>
      </c>
      <c r="E79" s="123">
        <v>353963.2</v>
      </c>
      <c r="F79" s="123">
        <v>259869.58</v>
      </c>
      <c r="G79" s="123">
        <v>0</v>
      </c>
      <c r="H79" s="123">
        <v>0</v>
      </c>
      <c r="I79" s="120">
        <f>B79-C79-D79-F79-E79</f>
        <v>0</v>
      </c>
      <c r="J79" s="71"/>
    </row>
    <row r="80" spans="1:12" x14ac:dyDescent="0.3">
      <c r="A80" s="97" t="s">
        <v>89</v>
      </c>
      <c r="B80" s="123"/>
      <c r="C80" s="123"/>
      <c r="D80" s="123"/>
      <c r="E80" s="123"/>
      <c r="F80" s="123"/>
      <c r="G80" s="123"/>
      <c r="H80" s="123"/>
      <c r="I80" s="120">
        <f t="shared" si="14"/>
        <v>0</v>
      </c>
      <c r="J80" s="71"/>
    </row>
    <row r="81" spans="1:11" x14ac:dyDescent="0.3">
      <c r="A81" s="97" t="s">
        <v>90</v>
      </c>
      <c r="B81" s="123">
        <f>B79</f>
        <v>713832.78</v>
      </c>
      <c r="C81" s="123">
        <f>C79</f>
        <v>50000</v>
      </c>
      <c r="D81" s="123">
        <v>50000</v>
      </c>
      <c r="E81" s="123">
        <v>353963.2</v>
      </c>
      <c r="F81" s="123">
        <v>259869.58</v>
      </c>
      <c r="G81" s="123"/>
      <c r="H81" s="123">
        <v>0</v>
      </c>
      <c r="I81" s="120">
        <f>B81-C81-D81-F81-E81</f>
        <v>0</v>
      </c>
      <c r="J81" s="71"/>
    </row>
    <row r="82" spans="1:11" ht="16.5" customHeight="1" x14ac:dyDescent="0.3">
      <c r="A82" s="99" t="s">
        <v>91</v>
      </c>
      <c r="B82" s="123"/>
      <c r="C82" s="123"/>
      <c r="D82" s="123"/>
      <c r="E82" s="123"/>
      <c r="F82" s="123"/>
      <c r="G82" s="123"/>
      <c r="H82" s="123"/>
      <c r="I82" s="123"/>
      <c r="J82" s="71"/>
    </row>
    <row r="83" spans="1:11" s="93" customFormat="1" ht="31.2" x14ac:dyDescent="0.3">
      <c r="A83" s="97" t="s">
        <v>92</v>
      </c>
      <c r="B83" s="123">
        <v>0</v>
      </c>
      <c r="C83" s="123"/>
      <c r="D83" s="123"/>
      <c r="E83" s="123"/>
      <c r="F83" s="123"/>
      <c r="G83" s="123"/>
      <c r="H83" s="123">
        <v>0</v>
      </c>
      <c r="I83" s="123"/>
      <c r="J83" s="71"/>
    </row>
    <row r="84" spans="1:11" x14ac:dyDescent="0.3">
      <c r="A84" s="100" t="s">
        <v>93</v>
      </c>
      <c r="B84" s="119"/>
      <c r="C84" s="119"/>
      <c r="D84" s="119"/>
      <c r="E84" s="119"/>
      <c r="F84" s="119"/>
      <c r="G84" s="119"/>
      <c r="H84" s="123">
        <v>0</v>
      </c>
      <c r="I84" s="123"/>
      <c r="J84" s="89"/>
    </row>
    <row r="85" spans="1:11" x14ac:dyDescent="0.3">
      <c r="A85" s="100" t="s">
        <v>94</v>
      </c>
      <c r="B85" s="123">
        <v>0</v>
      </c>
      <c r="C85" s="123"/>
      <c r="D85" s="123"/>
      <c r="E85" s="123"/>
      <c r="F85" s="119"/>
      <c r="G85" s="123"/>
      <c r="H85" s="123">
        <v>0</v>
      </c>
      <c r="I85" s="123"/>
      <c r="J85" s="71"/>
    </row>
    <row r="86" spans="1:11" ht="31.2" x14ac:dyDescent="0.3">
      <c r="A86" s="100" t="s">
        <v>95</v>
      </c>
      <c r="B86" s="119">
        <v>0</v>
      </c>
      <c r="C86" s="119"/>
      <c r="D86" s="119"/>
      <c r="E86" s="119"/>
      <c r="F86" s="119"/>
      <c r="G86" s="119"/>
      <c r="H86" s="123">
        <v>0</v>
      </c>
      <c r="I86" s="123"/>
      <c r="J86" s="89"/>
    </row>
    <row r="87" spans="1:11" x14ac:dyDescent="0.3">
      <c r="A87" s="101"/>
      <c r="B87" s="130"/>
      <c r="C87" s="130"/>
      <c r="D87" s="130"/>
      <c r="E87" s="130"/>
      <c r="F87" s="131"/>
      <c r="G87" s="131"/>
      <c r="H87" s="131"/>
      <c r="I87" s="131"/>
    </row>
    <row r="88" spans="1:11" ht="30" customHeight="1" x14ac:dyDescent="0.3">
      <c r="A88" s="152" t="s">
        <v>97</v>
      </c>
      <c r="B88" s="152"/>
      <c r="C88" s="152"/>
      <c r="D88" s="130"/>
      <c r="E88" s="130"/>
      <c r="H88" s="131"/>
      <c r="I88" s="131"/>
      <c r="J88" s="103"/>
      <c r="K88" s="104"/>
    </row>
    <row r="89" spans="1:11" ht="13.5" hidden="1" customHeight="1" x14ac:dyDescent="0.3">
      <c r="B89" s="132"/>
      <c r="C89" s="132"/>
      <c r="D89" s="132"/>
      <c r="E89" s="132"/>
      <c r="F89" s="132"/>
      <c r="G89" s="133"/>
      <c r="H89" s="134"/>
      <c r="I89" s="134"/>
    </row>
    <row r="90" spans="1:11" ht="13.5" customHeight="1" x14ac:dyDescent="0.3">
      <c r="B90" s="132"/>
      <c r="C90" s="132"/>
      <c r="D90" s="132"/>
      <c r="E90" s="132"/>
      <c r="F90" s="159"/>
      <c r="G90" s="159"/>
      <c r="H90" s="134"/>
      <c r="I90" s="134"/>
    </row>
    <row r="91" spans="1:11" ht="21" x14ac:dyDescent="0.4">
      <c r="A91" s="105"/>
      <c r="F91" s="159"/>
      <c r="G91" s="159"/>
      <c r="H91" s="135"/>
      <c r="I91" s="135"/>
    </row>
    <row r="92" spans="1:11" x14ac:dyDescent="0.3">
      <c r="A92" s="106"/>
      <c r="F92" s="113"/>
      <c r="G92" s="113"/>
    </row>
    <row r="93" spans="1:11" ht="21" x14ac:dyDescent="0.3">
      <c r="A93" s="107"/>
      <c r="B93" s="134"/>
      <c r="C93" s="134"/>
      <c r="D93" s="134"/>
      <c r="E93" s="134"/>
      <c r="F93" s="136"/>
      <c r="G93" s="136"/>
    </row>
    <row r="94" spans="1:11" ht="21" x14ac:dyDescent="0.4">
      <c r="B94" s="135"/>
      <c r="C94" s="135"/>
      <c r="D94" s="135"/>
      <c r="E94" s="135"/>
      <c r="F94" s="158"/>
      <c r="G94" s="158"/>
    </row>
    <row r="96" spans="1:11" x14ac:dyDescent="0.3">
      <c r="H96" s="137"/>
      <c r="I96" s="137"/>
    </row>
    <row r="98" spans="1:7" x14ac:dyDescent="0.3">
      <c r="A98" s="108"/>
    </row>
    <row r="99" spans="1:7" x14ac:dyDescent="0.3">
      <c r="F99" s="137"/>
      <c r="G99" s="137"/>
    </row>
  </sheetData>
  <mergeCells count="14">
    <mergeCell ref="A88:C88"/>
    <mergeCell ref="J38:J40"/>
    <mergeCell ref="J31:J35"/>
    <mergeCell ref="F94:G94"/>
    <mergeCell ref="F91:G91"/>
    <mergeCell ref="F90:G90"/>
    <mergeCell ref="A2:J2"/>
    <mergeCell ref="I6:I7"/>
    <mergeCell ref="F6:H6"/>
    <mergeCell ref="B6:B7"/>
    <mergeCell ref="J5:J7"/>
    <mergeCell ref="B5:I5"/>
    <mergeCell ref="A3:J3"/>
    <mergeCell ref="A5:A7"/>
  </mergeCells>
  <phoneticPr fontId="8" type="noConversion"/>
  <printOptions horizontalCentered="1"/>
  <pageMargins left="0" right="0" top="0.19685039370078741" bottom="0" header="0" footer="0"/>
  <pageSetup paperSize="9" scale="64" fitToHeight="0" orientation="landscape" errors="blank" r:id="rId1"/>
  <headerFooter differentFirst="1"/>
  <rowBreaks count="1" manualBreakCount="1">
    <brk id="3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zoomScale="85" zoomScaleSheetLayoutView="85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G21" sqref="G21"/>
    </sheetView>
  </sheetViews>
  <sheetFormatPr defaultColWidth="9.109375" defaultRowHeight="15.6" x14ac:dyDescent="0.3"/>
  <cols>
    <col min="1" max="1" width="52.44140625" style="34" customWidth="1"/>
    <col min="2" max="2" width="33" style="10" customWidth="1"/>
    <col min="3" max="3" width="20.88671875" style="10" customWidth="1"/>
    <col min="4" max="4" width="16.44140625" style="35" customWidth="1"/>
    <col min="5" max="6" width="19.44140625" style="24" customWidth="1"/>
    <col min="7" max="7" width="15" style="10" customWidth="1"/>
    <col min="8" max="8" width="18.109375" style="10" customWidth="1"/>
    <col min="9" max="9" width="45.6640625" style="42" customWidth="1"/>
    <col min="10" max="10" width="16.44140625" style="10" customWidth="1"/>
    <col min="11" max="11" width="9.109375" style="10"/>
    <col min="12" max="12" width="15" style="10" bestFit="1" customWidth="1"/>
    <col min="13" max="16384" width="9.109375" style="10"/>
  </cols>
  <sheetData>
    <row r="1" spans="1:9" s="9" customFormat="1" x14ac:dyDescent="0.3">
      <c r="A1" s="5"/>
      <c r="B1" s="6"/>
      <c r="C1" s="6"/>
      <c r="D1" s="7"/>
      <c r="E1" s="7"/>
      <c r="F1" s="7"/>
      <c r="G1" s="7"/>
      <c r="H1" s="7"/>
      <c r="I1" s="8" t="s">
        <v>72</v>
      </c>
    </row>
    <row r="2" spans="1:9" ht="25.5" customHeight="1" x14ac:dyDescent="0.3">
      <c r="A2" s="164" t="s">
        <v>96</v>
      </c>
      <c r="B2" s="164"/>
      <c r="C2" s="164"/>
      <c r="D2" s="164"/>
      <c r="E2" s="164"/>
      <c r="F2" s="164"/>
      <c r="G2" s="164"/>
      <c r="H2" s="164"/>
      <c r="I2" s="164"/>
    </row>
    <row r="3" spans="1:9" x14ac:dyDescent="0.3">
      <c r="A3" s="11"/>
      <c r="B3" s="12"/>
      <c r="C3" s="12"/>
      <c r="D3" s="13"/>
      <c r="E3" s="12"/>
      <c r="F3" s="12"/>
      <c r="G3" s="12"/>
      <c r="H3" s="12"/>
      <c r="I3" s="14" t="s">
        <v>54</v>
      </c>
    </row>
    <row r="4" spans="1:9" ht="15.75" customHeight="1" x14ac:dyDescent="0.3">
      <c r="A4" s="165" t="s">
        <v>0</v>
      </c>
      <c r="B4" s="168" t="s">
        <v>45</v>
      </c>
      <c r="C4" s="168"/>
      <c r="D4" s="168"/>
      <c r="E4" s="168"/>
      <c r="F4" s="168"/>
      <c r="G4" s="168"/>
      <c r="H4" s="168"/>
      <c r="I4" s="169" t="s">
        <v>51</v>
      </c>
    </row>
    <row r="5" spans="1:9" ht="43.5" customHeight="1" x14ac:dyDescent="0.3">
      <c r="A5" s="166"/>
      <c r="B5" s="168" t="s">
        <v>99</v>
      </c>
      <c r="C5" s="57" t="s">
        <v>76</v>
      </c>
      <c r="D5" s="60" t="s">
        <v>77</v>
      </c>
      <c r="E5" s="60" t="s">
        <v>105</v>
      </c>
      <c r="F5" s="60" t="s">
        <v>66</v>
      </c>
      <c r="G5" s="15"/>
      <c r="H5" s="168" t="s">
        <v>57</v>
      </c>
      <c r="I5" s="169"/>
    </row>
    <row r="6" spans="1:9" ht="82.5" customHeight="1" x14ac:dyDescent="0.3">
      <c r="A6" s="167"/>
      <c r="B6" s="168"/>
      <c r="C6" s="4" t="s">
        <v>42</v>
      </c>
      <c r="D6" s="15" t="s">
        <v>42</v>
      </c>
      <c r="E6" s="15" t="s">
        <v>42</v>
      </c>
      <c r="F6" s="15" t="s">
        <v>42</v>
      </c>
      <c r="G6" s="16" t="s">
        <v>44</v>
      </c>
      <c r="H6" s="168"/>
      <c r="I6" s="169"/>
    </row>
    <row r="7" spans="1:9" x14ac:dyDescent="0.3">
      <c r="A7" s="17">
        <v>1</v>
      </c>
      <c r="B7" s="18">
        <v>2</v>
      </c>
      <c r="C7" s="18"/>
      <c r="D7" s="19">
        <v>3</v>
      </c>
      <c r="E7" s="19">
        <v>4</v>
      </c>
      <c r="F7" s="19"/>
      <c r="G7" s="20">
        <v>5</v>
      </c>
      <c r="H7" s="20">
        <v>6</v>
      </c>
      <c r="I7" s="21" t="s">
        <v>55</v>
      </c>
    </row>
    <row r="8" spans="1:9" s="29" customFormat="1" ht="16.2" x14ac:dyDescent="0.35">
      <c r="A8" s="2" t="s">
        <v>98</v>
      </c>
      <c r="B8" s="109">
        <v>713832.78</v>
      </c>
      <c r="C8" s="109">
        <f>C10</f>
        <v>50000</v>
      </c>
      <c r="D8" s="110">
        <v>50000</v>
      </c>
      <c r="E8" s="112">
        <v>353963.2</v>
      </c>
      <c r="F8" s="112"/>
      <c r="G8" s="110">
        <f>C8+D8+E8</f>
        <v>453963.2</v>
      </c>
      <c r="H8" s="110"/>
      <c r="I8" s="28"/>
    </row>
    <row r="9" spans="1:9" s="29" customFormat="1" ht="16.2" x14ac:dyDescent="0.35">
      <c r="A9" s="2"/>
      <c r="B9" s="109"/>
      <c r="C9" s="109"/>
      <c r="D9" s="111"/>
      <c r="E9" s="111"/>
      <c r="F9" s="111"/>
      <c r="G9" s="111"/>
      <c r="H9" s="111"/>
      <c r="I9" s="28"/>
    </row>
    <row r="10" spans="1:9" ht="36" customHeight="1" x14ac:dyDescent="0.3">
      <c r="A10" s="2" t="s">
        <v>69</v>
      </c>
      <c r="B10" s="110"/>
      <c r="C10" s="110">
        <f>C14+C15</f>
        <v>50000</v>
      </c>
      <c r="D10" s="110">
        <v>50000</v>
      </c>
      <c r="E10" s="112">
        <v>353963.2</v>
      </c>
      <c r="F10" s="112"/>
      <c r="G10" s="110">
        <f>SUM(C10:E10)</f>
        <v>453963.2</v>
      </c>
      <c r="H10" s="110"/>
      <c r="I10" s="22"/>
    </row>
    <row r="11" spans="1:9" s="24" customFormat="1" ht="16.5" customHeight="1" x14ac:dyDescent="0.3">
      <c r="A11" s="1" t="s">
        <v>67</v>
      </c>
      <c r="B11" s="109"/>
      <c r="C11" s="109"/>
      <c r="D11" s="109"/>
      <c r="E11" s="109"/>
      <c r="F11" s="109"/>
      <c r="G11" s="109"/>
      <c r="H11" s="109"/>
      <c r="I11" s="23"/>
    </row>
    <row r="12" spans="1:9" s="24" customFormat="1" ht="16.2" x14ac:dyDescent="0.3">
      <c r="A12" s="3"/>
      <c r="B12" s="109"/>
      <c r="C12" s="112"/>
      <c r="D12" s="112"/>
      <c r="E12" s="112"/>
      <c r="F12" s="112"/>
      <c r="G12" s="112">
        <f>E12+D12+C12</f>
        <v>0</v>
      </c>
      <c r="H12" s="109"/>
      <c r="I12" s="58"/>
    </row>
    <row r="13" spans="1:9" s="24" customFormat="1" ht="18" customHeight="1" x14ac:dyDescent="0.3">
      <c r="A13" s="3"/>
      <c r="B13" s="112"/>
      <c r="C13" s="112"/>
      <c r="D13" s="112"/>
      <c r="E13" s="112"/>
      <c r="F13" s="112"/>
      <c r="G13" s="112">
        <f>E13+C13+D13</f>
        <v>0</v>
      </c>
      <c r="H13" s="112"/>
      <c r="I13" s="59"/>
    </row>
    <row r="14" spans="1:9" s="24" customFormat="1" x14ac:dyDescent="0.3">
      <c r="A14" s="3" t="s">
        <v>100</v>
      </c>
      <c r="B14" s="112"/>
      <c r="C14" s="112">
        <v>50000</v>
      </c>
      <c r="D14" s="112"/>
      <c r="E14" s="112"/>
      <c r="F14" s="112"/>
      <c r="G14" s="112">
        <f t="shared" ref="G14" si="0">E14+C14+D14</f>
        <v>50000</v>
      </c>
      <c r="H14" s="112"/>
      <c r="I14" s="59"/>
    </row>
    <row r="15" spans="1:9" s="24" customFormat="1" x14ac:dyDescent="0.3">
      <c r="A15" s="3"/>
      <c r="B15" s="112"/>
      <c r="C15" s="112"/>
      <c r="D15" s="112"/>
      <c r="E15" s="112"/>
      <c r="F15" s="112"/>
      <c r="G15" s="112"/>
      <c r="H15" s="112"/>
      <c r="I15" s="59"/>
    </row>
    <row r="16" spans="1:9" s="24" customFormat="1" x14ac:dyDescent="0.3">
      <c r="A16" s="3" t="s">
        <v>103</v>
      </c>
      <c r="B16" s="112"/>
      <c r="C16" s="112"/>
      <c r="D16" s="112">
        <v>50000</v>
      </c>
      <c r="E16" s="112"/>
      <c r="F16" s="112"/>
      <c r="G16" s="112">
        <v>50000</v>
      </c>
      <c r="H16" s="112"/>
      <c r="I16" s="58"/>
    </row>
    <row r="17" spans="1:10" s="24" customFormat="1" ht="22.2" customHeight="1" x14ac:dyDescent="0.3">
      <c r="A17" s="25" t="s">
        <v>106</v>
      </c>
      <c r="B17" s="112"/>
      <c r="C17" s="112"/>
      <c r="D17" s="112"/>
      <c r="E17" s="112">
        <v>195064.2</v>
      </c>
      <c r="F17" s="112"/>
      <c r="G17" s="112">
        <f>E17</f>
        <v>195064.2</v>
      </c>
      <c r="H17" s="112"/>
      <c r="I17" s="23"/>
    </row>
    <row r="18" spans="1:10" s="24" customFormat="1" ht="22.2" customHeight="1" x14ac:dyDescent="0.3">
      <c r="A18" s="25" t="s">
        <v>107</v>
      </c>
      <c r="B18" s="112"/>
      <c r="C18" s="112"/>
      <c r="D18" s="112"/>
      <c r="E18" s="112">
        <v>74899</v>
      </c>
      <c r="F18" s="112"/>
      <c r="G18" s="112">
        <f>E18</f>
        <v>74899</v>
      </c>
      <c r="H18" s="112"/>
      <c r="I18" s="23"/>
    </row>
    <row r="19" spans="1:10" s="24" customFormat="1" ht="22.2" customHeight="1" x14ac:dyDescent="0.3">
      <c r="A19" s="25" t="s">
        <v>108</v>
      </c>
      <c r="B19" s="112"/>
      <c r="C19" s="112"/>
      <c r="D19" s="112"/>
      <c r="E19" s="112">
        <v>84000</v>
      </c>
      <c r="F19" s="112"/>
      <c r="G19" s="112">
        <f>E19</f>
        <v>84000</v>
      </c>
      <c r="H19" s="112"/>
      <c r="I19" s="23"/>
    </row>
    <row r="20" spans="1:10" s="24" customFormat="1" ht="22.2" customHeight="1" x14ac:dyDescent="0.3">
      <c r="A20" s="25"/>
      <c r="B20" s="112"/>
      <c r="C20" s="112"/>
      <c r="D20" s="112"/>
      <c r="E20" s="112"/>
      <c r="F20" s="112"/>
      <c r="G20" s="112"/>
      <c r="H20" s="112"/>
      <c r="I20" s="23"/>
    </row>
    <row r="21" spans="1:10" x14ac:dyDescent="0.3">
      <c r="A21" s="26" t="s">
        <v>109</v>
      </c>
      <c r="B21" s="27"/>
      <c r="C21" s="27"/>
      <c r="D21" s="27"/>
      <c r="E21" s="27"/>
      <c r="F21" s="27">
        <v>259869.58</v>
      </c>
      <c r="G21" s="112"/>
      <c r="H21" s="27"/>
      <c r="I21" s="22"/>
    </row>
    <row r="22" spans="1:10" x14ac:dyDescent="0.3">
      <c r="A22" s="11"/>
      <c r="B22" s="32"/>
      <c r="C22" s="32"/>
      <c r="D22" s="32"/>
      <c r="E22" s="32"/>
      <c r="F22" s="32"/>
      <c r="G22" s="32"/>
      <c r="H22" s="32"/>
      <c r="I22" s="53"/>
    </row>
    <row r="23" spans="1:10" x14ac:dyDescent="0.3">
      <c r="A23" s="56" t="s">
        <v>73</v>
      </c>
      <c r="B23" s="32"/>
      <c r="C23" s="32"/>
      <c r="D23" s="32"/>
      <c r="E23" s="32"/>
      <c r="F23" s="32"/>
      <c r="G23" s="32"/>
      <c r="H23" s="32"/>
      <c r="I23" s="53"/>
    </row>
    <row r="24" spans="1:10" x14ac:dyDescent="0.3">
      <c r="A24" s="54" t="s">
        <v>68</v>
      </c>
      <c r="B24" s="61">
        <f>B8-G8-F21</f>
        <v>0</v>
      </c>
      <c r="C24" s="140"/>
      <c r="D24" s="32"/>
      <c r="E24" s="32"/>
      <c r="F24" s="32"/>
      <c r="G24" s="32"/>
      <c r="H24" s="32"/>
      <c r="I24" s="55"/>
    </row>
    <row r="25" spans="1:10" x14ac:dyDescent="0.3">
      <c r="A25" s="30"/>
      <c r="B25" s="31"/>
      <c r="C25" s="31"/>
      <c r="D25" s="32"/>
      <c r="E25" s="31"/>
      <c r="F25" s="31"/>
      <c r="G25" s="31"/>
      <c r="H25" s="31"/>
      <c r="I25" s="33"/>
    </row>
    <row r="26" spans="1:10" ht="31.5" customHeight="1" x14ac:dyDescent="0.3">
      <c r="A26" s="160" t="s">
        <v>97</v>
      </c>
      <c r="B26" s="160"/>
      <c r="C26" s="160"/>
      <c r="G26" s="36"/>
      <c r="H26" s="36"/>
      <c r="I26" s="37"/>
      <c r="J26" s="38"/>
    </row>
    <row r="27" spans="1:10" ht="13.5" customHeight="1" x14ac:dyDescent="0.3">
      <c r="B27" s="39"/>
      <c r="C27" s="39"/>
      <c r="D27" s="40"/>
      <c r="E27" s="37"/>
      <c r="F27" s="37"/>
      <c r="G27" s="41"/>
      <c r="H27" s="41"/>
    </row>
    <row r="28" spans="1:10" ht="13.5" customHeight="1" x14ac:dyDescent="0.3">
      <c r="B28" s="39"/>
      <c r="C28" s="39"/>
      <c r="D28" s="161"/>
      <c r="E28" s="162"/>
      <c r="F28" s="141"/>
      <c r="G28" s="41"/>
      <c r="H28" s="41"/>
    </row>
    <row r="29" spans="1:10" ht="21" x14ac:dyDescent="0.4">
      <c r="A29" s="43"/>
      <c r="B29" s="44"/>
      <c r="C29" s="44"/>
      <c r="D29" s="161"/>
      <c r="E29" s="162"/>
      <c r="F29" s="141"/>
      <c r="G29" s="45"/>
      <c r="H29" s="45"/>
    </row>
    <row r="30" spans="1:10" x14ac:dyDescent="0.3">
      <c r="A30" s="46"/>
      <c r="D30" s="9"/>
      <c r="E30" s="10"/>
      <c r="F30" s="10"/>
    </row>
    <row r="31" spans="1:10" ht="21" x14ac:dyDescent="0.3">
      <c r="A31" s="47"/>
      <c r="B31" s="48"/>
      <c r="C31" s="48"/>
      <c r="D31" s="49"/>
      <c r="E31" s="49"/>
      <c r="F31" s="49"/>
    </row>
    <row r="32" spans="1:10" ht="21" x14ac:dyDescent="0.4">
      <c r="B32" s="50"/>
      <c r="C32" s="50"/>
      <c r="D32" s="163"/>
      <c r="E32" s="163"/>
      <c r="F32" s="142"/>
    </row>
    <row r="34" spans="1:8" x14ac:dyDescent="0.3">
      <c r="G34" s="38"/>
      <c r="H34" s="38"/>
    </row>
    <row r="36" spans="1:8" x14ac:dyDescent="0.3">
      <c r="A36" s="51"/>
    </row>
    <row r="37" spans="1:8" x14ac:dyDescent="0.3">
      <c r="D37" s="52"/>
      <c r="E37" s="38"/>
      <c r="F37" s="38"/>
    </row>
  </sheetData>
  <mergeCells count="10">
    <mergeCell ref="A26:C26"/>
    <mergeCell ref="D28:E28"/>
    <mergeCell ref="D29:E29"/>
    <mergeCell ref="D32:E32"/>
    <mergeCell ref="A2:I2"/>
    <mergeCell ref="A4:A6"/>
    <mergeCell ref="B4:H4"/>
    <mergeCell ref="I4:I6"/>
    <mergeCell ref="B5:B6"/>
    <mergeCell ref="H5:H6"/>
  </mergeCells>
  <phoneticPr fontId="18" type="noConversion"/>
  <printOptions horizontalCentered="1"/>
  <pageMargins left="0" right="0" top="0.19685039370078741" bottom="0" header="0" footer="0"/>
  <pageSetup paperSize="9" scale="61" fitToHeight="0" orientation="landscape" errors="blank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 изменений</vt:lpstr>
      <vt:lpstr>направление расходов</vt:lpstr>
      <vt:lpstr>'направление расходов'!Заголовки_для_печати</vt:lpstr>
      <vt:lpstr>'свод изменений'!Заголовки_для_печати</vt:lpstr>
      <vt:lpstr>'направление расходов'!Область_печати</vt:lpstr>
      <vt:lpstr>'свод изменений'!Область_печати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Бухгалтер</cp:lastModifiedBy>
  <cp:lastPrinted>2019-07-08T07:48:45Z</cp:lastPrinted>
  <dcterms:created xsi:type="dcterms:W3CDTF">2014-09-26T08:21:45Z</dcterms:created>
  <dcterms:modified xsi:type="dcterms:W3CDTF">2023-10-20T07:10:33Z</dcterms:modified>
</cp:coreProperties>
</file>