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90" windowHeight="9510" activeTab="0"/>
  </bookViews>
  <sheets>
    <sheet name="приложение 3" sheetId="1" r:id="rId1"/>
    <sheet name="приложение 5" sheetId="2" r:id="rId2"/>
  </sheets>
  <externalReferences>
    <externalReference r:id="rId5"/>
  </externalReferences>
  <definedNames>
    <definedName name="_xlnm.Print_Area" localSheetId="0">'приложение 3'!$A$1:$G$73</definedName>
  </definedNames>
  <calcPr fullCalcOnLoad="1"/>
</workbook>
</file>

<file path=xl/comments1.xml><?xml version="1.0" encoding="utf-8"?>
<comments xmlns="http://schemas.openxmlformats.org/spreadsheetml/2006/main">
  <authors>
    <author>ТФУ</author>
  </authors>
  <commentList>
    <comment ref="C57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5221100
</t>
        </r>
      </text>
    </comment>
    <comment ref="C53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3500200
</t>
        </r>
      </text>
    </comment>
    <comment ref="C63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6000100
</t>
        </r>
      </text>
    </comment>
  </commentList>
</comments>
</file>

<file path=xl/comments2.xml><?xml version="1.0" encoding="utf-8"?>
<comments xmlns="http://schemas.openxmlformats.org/spreadsheetml/2006/main">
  <authors>
    <author>ТФУ</author>
  </authors>
  <commentList>
    <comment ref="D48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6000100
</t>
        </r>
      </text>
    </comment>
  </commentList>
</comments>
</file>

<file path=xl/sharedStrings.xml><?xml version="1.0" encoding="utf-8"?>
<sst xmlns="http://schemas.openxmlformats.org/spreadsheetml/2006/main" count="311" uniqueCount="108">
  <si>
    <t>(тыс. рублей)</t>
  </si>
  <si>
    <t>Наименование</t>
  </si>
  <si>
    <t>РзПр</t>
  </si>
  <si>
    <t>Цс</t>
  </si>
  <si>
    <t>Вр</t>
  </si>
  <si>
    <t>ВСЕГО</t>
  </si>
  <si>
    <t xml:space="preserve">Общегосударственные расходы </t>
  </si>
  <si>
    <t>Глава муниципального образования</t>
  </si>
  <si>
    <t>Местные органы власти</t>
  </si>
  <si>
    <t>Жилищно-коммунальное хозяйство</t>
  </si>
  <si>
    <t>Благоустройство</t>
  </si>
  <si>
    <t>Глава</t>
  </si>
  <si>
    <t>ЦС</t>
  </si>
  <si>
    <t>ВР</t>
  </si>
  <si>
    <t>Администрация</t>
  </si>
  <si>
    <t>Общегосударственные вопросы</t>
  </si>
  <si>
    <t>0100</t>
  </si>
  <si>
    <t>0102</t>
  </si>
  <si>
    <t>0104</t>
  </si>
  <si>
    <t>0113</t>
  </si>
  <si>
    <t>0500</t>
  </si>
  <si>
    <t>0501</t>
  </si>
  <si>
    <t>0503</t>
  </si>
  <si>
    <t>Функционирование высшего должностного лица Российской Федерации и муниципального образования</t>
  </si>
  <si>
    <t>Жилищное хозяйство</t>
  </si>
  <si>
    <t>Капитальный ремонт муниципального жилищного фонда</t>
  </si>
  <si>
    <t>Содержание автомобильных дорог и инженерных сооружений на них в границах поселений в рамках благоустройства</t>
  </si>
  <si>
    <t>Фонд оплаты труда и страховые взносы</t>
  </si>
  <si>
    <t>Прочая закупка товаров, работ и услуг для государственных (муниципальных) нужд</t>
  </si>
  <si>
    <t>Республиканская целевая программа "Модернизация систем наружного освещения населенных пунктов Республики Башкортостан" на 2011-2015 годы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</si>
  <si>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</si>
  <si>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</si>
  <si>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Дорожное хозяйство (дорожные фонды)</t>
  </si>
  <si>
    <t>0409</t>
  </si>
  <si>
    <t>Национальная экономика</t>
  </si>
  <si>
    <t>0400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</si>
  <si>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</si>
  <si>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</si>
  <si>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</si>
  <si>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0203</t>
  </si>
  <si>
    <t>9900000</t>
  </si>
  <si>
    <t>Непрограммные расходы</t>
  </si>
  <si>
    <t>Учреждения в сфере общегосударственного управления</t>
  </si>
  <si>
    <t>9900299</t>
  </si>
  <si>
    <t>1035118</t>
  </si>
  <si>
    <t>9900352</t>
  </si>
  <si>
    <t>99.Г.0000</t>
  </si>
  <si>
    <t>Мероприятия по благоустройству территорий населенных пунктов</t>
  </si>
  <si>
    <t>9900</t>
  </si>
  <si>
    <t>Условно-утвержденные расходы</t>
  </si>
  <si>
    <t>9999</t>
  </si>
  <si>
    <t>Условно утвержденные расходы</t>
  </si>
  <si>
    <t>0300</t>
  </si>
  <si>
    <t>Национальная  безопасность и правоохранительная деятельность</t>
  </si>
  <si>
    <t>0309</t>
  </si>
  <si>
    <t>Обеспечение пожарной безопасности</t>
  </si>
  <si>
    <t>3900329</t>
  </si>
  <si>
    <t>900</t>
  </si>
  <si>
    <t>200</t>
  </si>
  <si>
    <t>800</t>
  </si>
  <si>
    <t>100</t>
  </si>
  <si>
    <t>100000000</t>
  </si>
  <si>
    <t>1000074040</t>
  </si>
  <si>
    <t>1000074041</t>
  </si>
  <si>
    <t>Муниципальная программа "Социальное развитие сельского поселения"</t>
  </si>
  <si>
    <t>990000000</t>
  </si>
  <si>
    <t>99999999</t>
  </si>
  <si>
    <t>1000000000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</si>
  <si>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</si>
  <si>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</si>
  <si>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</si>
  <si>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</si>
  <si>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</si>
  <si>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0310</t>
  </si>
  <si>
    <t xml:space="preserve"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</t>
  </si>
  <si>
    <t>2022 год</t>
  </si>
  <si>
    <t>1000002030</t>
  </si>
  <si>
    <t>1000002040</t>
  </si>
  <si>
    <t>1000051180</t>
  </si>
  <si>
    <t>1000006050</t>
  </si>
  <si>
    <t>09999999</t>
  </si>
  <si>
    <t>99999990</t>
  </si>
  <si>
    <t>(рублей)</t>
  </si>
  <si>
    <t>2023год</t>
  </si>
  <si>
    <t>1000003150</t>
  </si>
  <si>
    <t>Дорожное хозяйство</t>
  </si>
  <si>
    <t>100003150</t>
  </si>
  <si>
    <t>2023 г</t>
  </si>
  <si>
    <t>2022 г</t>
  </si>
  <si>
    <t>Приложение №3
к решению Совета
от «24» декабря 2021 г.
 № 94</t>
  </si>
  <si>
    <t xml:space="preserve">Распределение расходов бюджета сельского  поселения Ибраевский   сельсовет муниципального района Кугарчинский район Республики Башкортостан  на 2022 год и на плановый период 2022 и 2023 годов по разделам, подразделам, целевым статьям и видам расходов функциональной классификации расходов бюджетов Российской Федерации
</t>
  </si>
  <si>
    <t xml:space="preserve">Приложение №5
к решению Совета
от «24» декабря 2021 г.
 № 94
</t>
  </si>
  <si>
    <t>Ведомственная структура расходов бюджета 
сельского  поселения Ибраевский сельсовет муниципального района Кугарчинский район Республики Башкортостан  на 2022 год и на плановый период 2023 и 2024годов</t>
  </si>
  <si>
    <t>Иные межбюджетные ассигнования</t>
  </si>
  <si>
    <t>Гражданская оборона</t>
  </si>
  <si>
    <t>Социальное обеспечение и иные выплаты населению</t>
  </si>
  <si>
    <t>1001021920</t>
  </si>
  <si>
    <t>300</t>
  </si>
  <si>
    <t>100002040</t>
  </si>
  <si>
    <t>Охрана окружающей среды</t>
  </si>
  <si>
    <t>0600</t>
  </si>
  <si>
    <t>0605</t>
  </si>
  <si>
    <t>Другие вопросы в области охраны окружающей среды</t>
  </si>
  <si>
    <t>Мероприятия в области экологии и природопользования</t>
  </si>
  <si>
    <t>1000541200</t>
  </si>
  <si>
    <t>0412</t>
  </si>
  <si>
    <t>Другие вопросы в области национальной экономики</t>
  </si>
  <si>
    <t>Проведение работ по землеустройству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</si>
</sst>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0_ ;[Red]\-#,##0.00\ 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2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justify" vertical="top" wrapText="1" shrinkToFit="1"/>
    </xf>
    <xf numFmtId="0" fontId="1" fillId="0" borderId="10" xfId="0" applyFont="1" applyBorder="1" applyAlignment="1">
      <alignment horizontal="left" vertical="top" wrapText="1" shrinkToFit="1"/>
    </xf>
    <xf numFmtId="0" fontId="1" fillId="0" borderId="10" xfId="0" applyFont="1" applyBorder="1" applyAlignment="1">
      <alignment horizontal="center" vertical="top" wrapText="1" shrinkToFit="1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justify" vertical="top" wrapText="1" shrinkToFi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shrinkToFit="1"/>
    </xf>
    <xf numFmtId="0" fontId="1" fillId="0" borderId="10" xfId="0" applyFont="1" applyFill="1" applyBorder="1" applyAlignment="1">
      <alignment horizontal="left" vertical="top" wrapText="1" shrinkToFit="1"/>
    </xf>
    <xf numFmtId="0" fontId="1" fillId="0" borderId="10" xfId="0" applyFont="1" applyFill="1" applyBorder="1" applyAlignment="1">
      <alignment horizontal="left" wrapText="1" shrinkToFit="1"/>
    </xf>
    <xf numFmtId="0" fontId="3" fillId="0" borderId="10" xfId="0" applyFont="1" applyFill="1" applyBorder="1" applyAlignment="1">
      <alignment vertical="top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justify" vertical="top" wrapText="1" shrinkToFit="1"/>
    </xf>
    <xf numFmtId="0" fontId="3" fillId="0" borderId="10" xfId="0" applyFont="1" applyBorder="1" applyAlignment="1">
      <alignment horizontal="center" vertical="top" wrapText="1" shrinkToFit="1"/>
    </xf>
    <xf numFmtId="0" fontId="2" fillId="0" borderId="10" xfId="0" applyFont="1" applyFill="1" applyBorder="1" applyAlignment="1">
      <alignment horizontal="left" wrapText="1" shrinkToFit="1"/>
    </xf>
    <xf numFmtId="0" fontId="8" fillId="0" borderId="0" xfId="0" applyFont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49" fontId="9" fillId="0" borderId="10" xfId="0" applyNumberFormat="1" applyFont="1" applyFill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 shrinkToFit="1"/>
    </xf>
    <xf numFmtId="49" fontId="11" fillId="0" borderId="0" xfId="0" applyNumberFormat="1" applyFont="1" applyFill="1" applyAlignment="1">
      <alignment horizontal="center" shrinkToFit="1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left" wrapText="1" shrinkToFit="1"/>
    </xf>
    <xf numFmtId="49" fontId="12" fillId="0" borderId="10" xfId="0" applyNumberFormat="1" applyFont="1" applyFill="1" applyBorder="1" applyAlignment="1">
      <alignment horizontal="center" vertical="center" wrapText="1" shrinkToFit="1"/>
    </xf>
    <xf numFmtId="4" fontId="12" fillId="0" borderId="10" xfId="0" applyNumberFormat="1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justify" vertical="top" wrapText="1" shrinkToFit="1"/>
    </xf>
    <xf numFmtId="0" fontId="11" fillId="0" borderId="10" xfId="0" applyFont="1" applyFill="1" applyBorder="1" applyAlignment="1">
      <alignment horizontal="justify" vertical="top" wrapText="1" shrinkToFit="1"/>
    </xf>
    <xf numFmtId="49" fontId="11" fillId="0" borderId="10" xfId="0" applyNumberFormat="1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 shrinkToFit="1"/>
    </xf>
    <xf numFmtId="4" fontId="11" fillId="0" borderId="10" xfId="0" applyNumberFormat="1" applyFont="1" applyFill="1" applyBorder="1" applyAlignment="1">
      <alignment horizontal="center" vertical="center" wrapText="1" shrinkToFit="1"/>
    </xf>
    <xf numFmtId="49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vertical="top" wrapText="1" shrinkToFit="1"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top" wrapText="1" shrinkToFit="1"/>
    </xf>
    <xf numFmtId="0" fontId="11" fillId="0" borderId="10" xfId="0" applyFont="1" applyFill="1" applyBorder="1" applyAlignment="1">
      <alignment horizontal="left" wrapText="1" shrinkToFit="1"/>
    </xf>
    <xf numFmtId="49" fontId="12" fillId="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justify" vertical="top" wrapText="1" shrinkToFit="1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top" wrapText="1" shrinkToFit="1"/>
    </xf>
    <xf numFmtId="0" fontId="9" fillId="0" borderId="10" xfId="0" applyFont="1" applyFill="1" applyBorder="1" applyAlignment="1">
      <alignment horizontal="justify" vertical="top" wrapText="1" shrinkToFit="1"/>
    </xf>
    <xf numFmtId="0" fontId="9" fillId="0" borderId="10" xfId="0" applyFont="1" applyBorder="1" applyAlignment="1">
      <alignment horizontal="justify" vertical="top" wrapText="1" shrinkToFit="1"/>
    </xf>
    <xf numFmtId="3" fontId="11" fillId="0" borderId="10" xfId="0" applyNumberFormat="1" applyFont="1" applyFill="1" applyBorder="1" applyAlignment="1">
      <alignment horizontal="center" vertical="center" wrapText="1" shrinkToFit="1"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12" fillId="0" borderId="10" xfId="0" applyNumberFormat="1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4" fontId="12" fillId="0" borderId="10" xfId="0" applyNumberFormat="1" applyFont="1" applyBorder="1" applyAlignment="1">
      <alignment horizontal="center" vertical="center" wrapText="1" shrinkToFit="1"/>
    </xf>
    <xf numFmtId="49" fontId="11" fillId="0" borderId="10" xfId="0" applyNumberFormat="1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 shrinkToFit="1"/>
    </xf>
    <xf numFmtId="4" fontId="11" fillId="0" borderId="10" xfId="0" applyNumberFormat="1" applyFont="1" applyBorder="1" applyAlignment="1">
      <alignment horizontal="center" vertical="center" wrapText="1" shrinkToFit="1"/>
    </xf>
    <xf numFmtId="49" fontId="0" fillId="0" borderId="0" xfId="0" applyNumberFormat="1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 shrinkToFit="1"/>
    </xf>
    <xf numFmtId="196" fontId="11" fillId="0" borderId="10" xfId="0" applyNumberFormat="1" applyFont="1" applyBorder="1" applyAlignment="1">
      <alignment/>
    </xf>
    <xf numFmtId="4" fontId="10" fillId="0" borderId="10" xfId="0" applyNumberFormat="1" applyFont="1" applyFill="1" applyBorder="1" applyAlignment="1">
      <alignment horizontal="center" vertical="center" wrapText="1" shrinkToFit="1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49" fontId="10" fillId="0" borderId="10" xfId="0" applyNumberFormat="1" applyFont="1" applyFill="1" applyBorder="1" applyAlignment="1">
      <alignment horizontal="center" vertical="center" wrapText="1" shrinkToFit="1"/>
    </xf>
    <xf numFmtId="4" fontId="10" fillId="0" borderId="10" xfId="0" applyNumberFormat="1" applyFont="1" applyFill="1" applyBorder="1" applyAlignment="1">
      <alignment horizontal="center" vertical="center" wrapText="1" shrinkToFit="1"/>
    </xf>
    <xf numFmtId="197" fontId="14" fillId="0" borderId="10" xfId="0" applyNumberFormat="1" applyFont="1" applyBorder="1" applyAlignment="1">
      <alignment horizontal="right" vertical="center"/>
    </xf>
    <xf numFmtId="49" fontId="11" fillId="0" borderId="10" xfId="0" applyNumberFormat="1" applyFont="1" applyFill="1" applyBorder="1" applyAlignment="1">
      <alignment horizontal="center" wrapText="1" shrinkToFit="1"/>
    </xf>
    <xf numFmtId="0" fontId="11" fillId="0" borderId="10" xfId="0" applyFont="1" applyFill="1" applyBorder="1" applyAlignment="1">
      <alignment horizontal="center" wrapText="1" shrinkToFit="1"/>
    </xf>
    <xf numFmtId="49" fontId="11" fillId="0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49" fontId="11" fillId="0" borderId="11" xfId="0" applyNumberFormat="1" applyFont="1" applyFill="1" applyBorder="1" applyAlignment="1">
      <alignment horizontal="center" wrapText="1" shrinkToFit="1"/>
    </xf>
    <xf numFmtId="0" fontId="0" fillId="0" borderId="12" xfId="0" applyBorder="1" applyAlignment="1">
      <alignment horizontal="center" wrapText="1" shrinkToFit="1"/>
    </xf>
    <xf numFmtId="0" fontId="12" fillId="0" borderId="10" xfId="0" applyFont="1" applyFill="1" applyBorder="1" applyAlignment="1">
      <alignment horizontal="justify" vertical="top" wrapText="1" shrinkToFit="1"/>
    </xf>
    <xf numFmtId="49" fontId="12" fillId="0" borderId="10" xfId="0" applyNumberFormat="1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left" wrapText="1" shrinkToFit="1"/>
    </xf>
    <xf numFmtId="0" fontId="11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2" fillId="0" borderId="0" xfId="0" applyFont="1" applyFill="1" applyAlignment="1">
      <alignment horizontal="center" wrapText="1" shrinkToFit="1"/>
    </xf>
    <xf numFmtId="0" fontId="8" fillId="0" borderId="0" xfId="0" applyFont="1" applyAlignment="1">
      <alignment horizontal="center" shrinkToFit="1"/>
    </xf>
    <xf numFmtId="0" fontId="8" fillId="0" borderId="0" xfId="0" applyFont="1" applyFill="1" applyAlignment="1">
      <alignment horizontal="center" shrinkToFi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justify"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justify" vertical="top" wrapText="1" shrinkToFit="1"/>
    </xf>
    <xf numFmtId="49" fontId="1" fillId="0" borderId="10" xfId="0" applyNumberFormat="1" applyFont="1" applyBorder="1" applyAlignment="1">
      <alignment horizontal="center" vertical="top" wrapText="1" shrinkToFit="1"/>
    </xf>
    <xf numFmtId="49" fontId="1" fillId="0" borderId="11" xfId="0" applyNumberFormat="1" applyFont="1" applyFill="1" applyBorder="1" applyAlignment="1">
      <alignment horizontal="center" wrapText="1" shrinkToFit="1"/>
    </xf>
    <xf numFmtId="49" fontId="1" fillId="0" borderId="11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 wrapText="1" shrinkToFit="1"/>
    </xf>
    <xf numFmtId="49" fontId="11" fillId="0" borderId="10" xfId="0" applyNumberFormat="1" applyFont="1" applyBorder="1" applyAlignment="1">
      <alignment horizontal="center" vertical="center" wrapText="1" shrinkToFit="1"/>
    </xf>
    <xf numFmtId="4" fontId="11" fillId="0" borderId="10" xfId="0" applyNumberFormat="1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86;&#1083;&#1086;&#1089;&#1090;&#1085;&#1086;&#1074;&#1089;&#1082;&#1080;&#1081;%20&#1089;&#1077;&#1083;&#1100;&#1089;&#1086;&#1074;&#1077;&#1090;2018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5,6 "/>
      <sheetName val="приложение 7,8"/>
    </sheetNames>
    <sheetDataSet>
      <sheetData sheetId="0">
        <row r="43">
          <cell r="F43">
            <v>0</v>
          </cell>
          <cell r="G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A1">
      <selection activeCell="E14" sqref="E14:E15"/>
    </sheetView>
  </sheetViews>
  <sheetFormatPr defaultColWidth="9.140625" defaultRowHeight="12.75"/>
  <cols>
    <col min="1" max="1" width="44.140625" style="11" customWidth="1"/>
    <col min="2" max="2" width="6.8515625" style="12" customWidth="1"/>
    <col min="3" max="3" width="11.140625" style="12" customWidth="1"/>
    <col min="4" max="4" width="7.28125" style="11" customWidth="1"/>
    <col min="5" max="5" width="11.00390625" style="11" customWidth="1"/>
    <col min="6" max="6" width="12.8515625" style="11" hidden="1" customWidth="1"/>
    <col min="7" max="7" width="10.28125" style="11" hidden="1" customWidth="1"/>
    <col min="8" max="10" width="9.140625" style="11" customWidth="1"/>
    <col min="11" max="16384" width="9.140625" style="11" customWidth="1"/>
  </cols>
  <sheetData>
    <row r="1" spans="3:9" ht="15">
      <c r="C1" s="91" t="s">
        <v>89</v>
      </c>
      <c r="D1" s="92"/>
      <c r="E1" s="92"/>
      <c r="F1" s="93"/>
      <c r="G1" s="93"/>
      <c r="H1" s="93"/>
      <c r="I1" s="93"/>
    </row>
    <row r="2" spans="3:9" ht="15">
      <c r="C2" s="92"/>
      <c r="D2" s="92"/>
      <c r="E2" s="92"/>
      <c r="F2" s="93"/>
      <c r="G2" s="93"/>
      <c r="H2" s="93"/>
      <c r="I2" s="93"/>
    </row>
    <row r="3" spans="3:9" ht="15">
      <c r="C3" s="92"/>
      <c r="D3" s="92"/>
      <c r="E3" s="92"/>
      <c r="F3" s="93"/>
      <c r="G3" s="93"/>
      <c r="H3" s="93"/>
      <c r="I3" s="93"/>
    </row>
    <row r="4" spans="3:9" ht="8.25" customHeight="1">
      <c r="C4" s="92"/>
      <c r="D4" s="92"/>
      <c r="E4" s="92"/>
      <c r="F4" s="93"/>
      <c r="G4" s="93"/>
      <c r="H4" s="93"/>
      <c r="I4" s="93"/>
    </row>
    <row r="5" spans="3:9" ht="4.5" customHeight="1">
      <c r="C5" s="92"/>
      <c r="D5" s="92"/>
      <c r="E5" s="92"/>
      <c r="F5" s="93"/>
      <c r="G5" s="93"/>
      <c r="H5" s="93"/>
      <c r="I5" s="93"/>
    </row>
    <row r="6" spans="1:9" ht="51" customHeight="1">
      <c r="A6" s="94" t="s">
        <v>90</v>
      </c>
      <c r="B6" s="94"/>
      <c r="C6" s="94"/>
      <c r="D6" s="94"/>
      <c r="E6" s="94"/>
      <c r="F6" s="95"/>
      <c r="G6" s="95"/>
      <c r="H6" s="14"/>
      <c r="I6" s="14"/>
    </row>
    <row r="7" spans="1:9" ht="0.75" customHeight="1">
      <c r="A7" s="96"/>
      <c r="B7" s="96"/>
      <c r="C7" s="96"/>
      <c r="D7" s="96"/>
      <c r="E7" s="96"/>
      <c r="F7" s="95"/>
      <c r="G7" s="95"/>
      <c r="H7" s="14"/>
      <c r="I7" s="14"/>
    </row>
    <row r="8" spans="1:9" ht="14.25" customHeight="1">
      <c r="A8" s="96"/>
      <c r="B8" s="96"/>
      <c r="C8" s="96"/>
      <c r="D8" s="96"/>
      <c r="E8" s="96"/>
      <c r="F8" s="95"/>
      <c r="G8" s="95"/>
      <c r="H8" s="13"/>
      <c r="I8" s="14"/>
    </row>
    <row r="9" spans="1:9" ht="5.25" customHeight="1">
      <c r="A9" s="28"/>
      <c r="B9" s="29"/>
      <c r="C9" s="29"/>
      <c r="D9" s="28"/>
      <c r="E9" s="28"/>
      <c r="F9" s="28"/>
      <c r="G9" s="28"/>
      <c r="H9" s="14"/>
      <c r="I9" s="14"/>
    </row>
    <row r="10" spans="1:7" ht="3" customHeight="1">
      <c r="A10" s="30"/>
      <c r="B10" s="31"/>
      <c r="C10" s="31"/>
      <c r="D10" s="30"/>
      <c r="E10" s="30"/>
      <c r="F10" s="30"/>
      <c r="G10" s="30"/>
    </row>
    <row r="11" spans="1:7" ht="15">
      <c r="A11" s="30"/>
      <c r="B11" s="31"/>
      <c r="C11" s="31"/>
      <c r="D11" s="30" t="s">
        <v>0</v>
      </c>
      <c r="E11" s="30"/>
      <c r="F11" s="30"/>
      <c r="G11" s="30"/>
    </row>
    <row r="12" spans="1:7" ht="15">
      <c r="A12" s="82" t="s">
        <v>1</v>
      </c>
      <c r="B12" s="81" t="s">
        <v>2</v>
      </c>
      <c r="C12" s="81" t="s">
        <v>3</v>
      </c>
      <c r="D12" s="82" t="s">
        <v>4</v>
      </c>
      <c r="E12" s="85" t="s">
        <v>75</v>
      </c>
      <c r="F12" s="83" t="s">
        <v>75</v>
      </c>
      <c r="G12" s="83" t="s">
        <v>83</v>
      </c>
    </row>
    <row r="13" spans="1:7" ht="15">
      <c r="A13" s="82"/>
      <c r="B13" s="81"/>
      <c r="C13" s="81"/>
      <c r="D13" s="82"/>
      <c r="E13" s="86"/>
      <c r="F13" s="84"/>
      <c r="G13" s="84"/>
    </row>
    <row r="14" spans="1:7" ht="9.75" customHeight="1">
      <c r="A14" s="90" t="s">
        <v>5</v>
      </c>
      <c r="B14" s="88"/>
      <c r="C14" s="88"/>
      <c r="D14" s="89"/>
      <c r="E14" s="79">
        <f>E16+E29+E35+E41+E50+E66</f>
        <v>3968900</v>
      </c>
      <c r="F14" s="79" t="e">
        <f>F16+F29+F50+F70+F41+#REF!</f>
        <v>#REF!</v>
      </c>
      <c r="G14" s="79" t="e">
        <f>G16+G29+G50+G70+G41+#REF!</f>
        <v>#REF!</v>
      </c>
    </row>
    <row r="15" spans="1:7" ht="8.25" customHeight="1">
      <c r="A15" s="90"/>
      <c r="B15" s="88"/>
      <c r="C15" s="88"/>
      <c r="D15" s="89"/>
      <c r="E15" s="79"/>
      <c r="F15" s="79"/>
      <c r="G15" s="79"/>
    </row>
    <row r="16" spans="1:7" ht="21" customHeight="1">
      <c r="A16" s="87" t="s">
        <v>6</v>
      </c>
      <c r="B16" s="88" t="s">
        <v>16</v>
      </c>
      <c r="C16" s="88"/>
      <c r="D16" s="89"/>
      <c r="E16" s="79">
        <f>E21+E22+E25</f>
        <v>2375632.8</v>
      </c>
      <c r="F16" s="73" t="e">
        <f>F21+F23+F24+#REF!+F28</f>
        <v>#REF!</v>
      </c>
      <c r="G16" s="73" t="e">
        <f>G21+G23+G24+#REF!+G28</f>
        <v>#REF!</v>
      </c>
    </row>
    <row r="17" spans="1:7" ht="18.75" customHeight="1" hidden="1">
      <c r="A17" s="87"/>
      <c r="B17" s="88"/>
      <c r="C17" s="88"/>
      <c r="D17" s="89"/>
      <c r="E17" s="79"/>
      <c r="F17" s="74"/>
      <c r="G17" s="74"/>
    </row>
    <row r="18" spans="1:10" ht="39" customHeight="1">
      <c r="A18" s="36" t="s">
        <v>70</v>
      </c>
      <c r="B18" s="37" t="s">
        <v>17</v>
      </c>
      <c r="C18" s="37"/>
      <c r="D18" s="38"/>
      <c r="E18" s="39">
        <f aca="true" t="shared" si="0" ref="E18:G20">E19</f>
        <v>846800</v>
      </c>
      <c r="F18" s="39">
        <f t="shared" si="0"/>
        <v>646800</v>
      </c>
      <c r="G18" s="39">
        <f t="shared" si="0"/>
        <v>646800</v>
      </c>
      <c r="H18" s="23"/>
      <c r="I18" s="23"/>
      <c r="J18" s="23"/>
    </row>
    <row r="19" spans="1:10" ht="27" customHeight="1">
      <c r="A19" s="47" t="s">
        <v>64</v>
      </c>
      <c r="B19" s="37" t="s">
        <v>17</v>
      </c>
      <c r="C19" s="26" t="s">
        <v>67</v>
      </c>
      <c r="D19" s="38"/>
      <c r="E19" s="39">
        <f t="shared" si="0"/>
        <v>846800</v>
      </c>
      <c r="F19" s="39">
        <f t="shared" si="0"/>
        <v>646800</v>
      </c>
      <c r="G19" s="39">
        <f t="shared" si="0"/>
        <v>646800</v>
      </c>
      <c r="H19" s="23"/>
      <c r="I19" s="23"/>
      <c r="J19" s="23"/>
    </row>
    <row r="20" spans="1:7" ht="39" customHeight="1">
      <c r="A20" s="41" t="s">
        <v>70</v>
      </c>
      <c r="B20" s="37" t="s">
        <v>17</v>
      </c>
      <c r="C20" s="25" t="s">
        <v>76</v>
      </c>
      <c r="D20" s="38"/>
      <c r="E20" s="39">
        <f>E21</f>
        <v>846800</v>
      </c>
      <c r="F20" s="39">
        <f t="shared" si="0"/>
        <v>646800</v>
      </c>
      <c r="G20" s="39">
        <f t="shared" si="0"/>
        <v>646800</v>
      </c>
    </row>
    <row r="21" spans="1:10" ht="16.5" customHeight="1">
      <c r="A21" s="41" t="s">
        <v>27</v>
      </c>
      <c r="B21" s="37" t="s">
        <v>17</v>
      </c>
      <c r="C21" s="25" t="s">
        <v>76</v>
      </c>
      <c r="D21" s="38">
        <v>100</v>
      </c>
      <c r="E21" s="39">
        <v>846800</v>
      </c>
      <c r="F21" s="42">
        <v>646800</v>
      </c>
      <c r="G21" s="42">
        <v>646800</v>
      </c>
      <c r="H21" s="23"/>
      <c r="I21" s="23"/>
      <c r="J21" s="23"/>
    </row>
    <row r="22" spans="1:7" ht="39" customHeight="1">
      <c r="A22" s="53" t="s">
        <v>71</v>
      </c>
      <c r="B22" s="37" t="s">
        <v>18</v>
      </c>
      <c r="C22" s="25" t="s">
        <v>77</v>
      </c>
      <c r="D22" s="38"/>
      <c r="E22" s="39">
        <f>E23+E24</f>
        <v>1105052.8</v>
      </c>
      <c r="F22" s="39">
        <f>F23+F24</f>
        <v>672600</v>
      </c>
      <c r="G22" s="39">
        <f>G23+G24</f>
        <v>668600</v>
      </c>
    </row>
    <row r="23" spans="1:7" ht="56.25">
      <c r="A23" s="53" t="s">
        <v>69</v>
      </c>
      <c r="B23" s="37" t="s">
        <v>18</v>
      </c>
      <c r="C23" s="25" t="s">
        <v>77</v>
      </c>
      <c r="D23" s="38">
        <v>100</v>
      </c>
      <c r="E23" s="39">
        <v>612001.4</v>
      </c>
      <c r="F23" s="39">
        <v>383600</v>
      </c>
      <c r="G23" s="39">
        <v>383600</v>
      </c>
    </row>
    <row r="24" spans="1:7" ht="30" customHeight="1">
      <c r="A24" s="41" t="s">
        <v>28</v>
      </c>
      <c r="B24" s="37" t="s">
        <v>18</v>
      </c>
      <c r="C24" s="25" t="s">
        <v>77</v>
      </c>
      <c r="D24" s="38">
        <v>200</v>
      </c>
      <c r="E24" s="39">
        <v>493051.4</v>
      </c>
      <c r="F24" s="39">
        <v>289000</v>
      </c>
      <c r="G24" s="39">
        <v>285000</v>
      </c>
    </row>
    <row r="25" spans="1:7" ht="19.5" customHeight="1">
      <c r="A25" s="4" t="s">
        <v>93</v>
      </c>
      <c r="B25" s="37" t="s">
        <v>18</v>
      </c>
      <c r="C25" s="25" t="s">
        <v>98</v>
      </c>
      <c r="D25" s="38">
        <v>800</v>
      </c>
      <c r="E25" s="39">
        <v>423780</v>
      </c>
      <c r="F25" s="39" t="e">
        <f>#REF!</f>
        <v>#REF!</v>
      </c>
      <c r="G25" s="39" t="e">
        <f>#REF!</f>
        <v>#REF!</v>
      </c>
    </row>
    <row r="26" spans="1:7" ht="15.75" customHeight="1" hidden="1">
      <c r="A26" s="41" t="s">
        <v>41</v>
      </c>
      <c r="B26" s="37" t="s">
        <v>19</v>
      </c>
      <c r="C26" s="37" t="s">
        <v>40</v>
      </c>
      <c r="D26" s="38"/>
      <c r="E26" s="39">
        <f aca="true" t="shared" si="1" ref="E26:G27">E27</f>
        <v>0</v>
      </c>
      <c r="F26" s="39">
        <f t="shared" si="1"/>
        <v>0</v>
      </c>
      <c r="G26" s="39">
        <f t="shared" si="1"/>
        <v>0</v>
      </c>
    </row>
    <row r="27" spans="1:7" ht="30" customHeight="1" hidden="1">
      <c r="A27" s="41" t="s">
        <v>42</v>
      </c>
      <c r="B27" s="37" t="s">
        <v>19</v>
      </c>
      <c r="C27" s="37" t="s">
        <v>43</v>
      </c>
      <c r="D27" s="38"/>
      <c r="E27" s="39">
        <f t="shared" si="1"/>
        <v>0</v>
      </c>
      <c r="F27" s="39">
        <f t="shared" si="1"/>
        <v>0</v>
      </c>
      <c r="G27" s="39">
        <f t="shared" si="1"/>
        <v>0</v>
      </c>
    </row>
    <row r="28" spans="1:7" ht="19.5" customHeight="1" hidden="1">
      <c r="A28" s="41" t="s">
        <v>27</v>
      </c>
      <c r="B28" s="37" t="s">
        <v>19</v>
      </c>
      <c r="C28" s="37" t="s">
        <v>43</v>
      </c>
      <c r="D28" s="37" t="s">
        <v>60</v>
      </c>
      <c r="E28" s="39">
        <v>0</v>
      </c>
      <c r="F28" s="42">
        <v>0</v>
      </c>
      <c r="G28" s="42">
        <v>0</v>
      </c>
    </row>
    <row r="29" spans="1:7" ht="15" customHeight="1">
      <c r="A29" s="44" t="s">
        <v>36</v>
      </c>
      <c r="B29" s="33" t="s">
        <v>39</v>
      </c>
      <c r="C29" s="33"/>
      <c r="D29" s="33"/>
      <c r="E29" s="34">
        <f>E32</f>
        <v>101100</v>
      </c>
      <c r="F29" s="34">
        <f>F32</f>
        <v>100100</v>
      </c>
      <c r="G29" s="34">
        <f>G32</f>
        <v>104500</v>
      </c>
    </row>
    <row r="30" spans="1:7" ht="15" customHeight="1">
      <c r="A30" s="45" t="s">
        <v>37</v>
      </c>
      <c r="B30" s="37" t="s">
        <v>39</v>
      </c>
      <c r="C30" s="37"/>
      <c r="D30" s="37"/>
      <c r="E30" s="39">
        <f>E32</f>
        <v>101100</v>
      </c>
      <c r="F30" s="39">
        <f>F32</f>
        <v>100100</v>
      </c>
      <c r="G30" s="39">
        <f>G32</f>
        <v>104500</v>
      </c>
    </row>
    <row r="31" spans="1:7" ht="27" customHeight="1">
      <c r="A31" s="47" t="s">
        <v>64</v>
      </c>
      <c r="B31" s="37" t="s">
        <v>39</v>
      </c>
      <c r="C31" s="26" t="s">
        <v>67</v>
      </c>
      <c r="D31" s="37"/>
      <c r="E31" s="39">
        <f>E32</f>
        <v>101100</v>
      </c>
      <c r="F31" s="39">
        <f>F32</f>
        <v>100100</v>
      </c>
      <c r="G31" s="39">
        <f>G32</f>
        <v>104500</v>
      </c>
    </row>
    <row r="32" spans="1:7" ht="27.75" customHeight="1">
      <c r="A32" s="45" t="s">
        <v>38</v>
      </c>
      <c r="B32" s="37" t="s">
        <v>39</v>
      </c>
      <c r="C32" s="26" t="s">
        <v>78</v>
      </c>
      <c r="D32" s="37"/>
      <c r="E32" s="39">
        <f>E33+E34</f>
        <v>101100</v>
      </c>
      <c r="F32" s="39">
        <f>F33+F34</f>
        <v>100100</v>
      </c>
      <c r="G32" s="39">
        <f>G33+G34</f>
        <v>104500</v>
      </c>
    </row>
    <row r="33" spans="1:7" ht="27.75" customHeight="1">
      <c r="A33" s="41" t="s">
        <v>69</v>
      </c>
      <c r="B33" s="37" t="s">
        <v>39</v>
      </c>
      <c r="C33" s="26" t="s">
        <v>78</v>
      </c>
      <c r="D33" s="37" t="s">
        <v>60</v>
      </c>
      <c r="E33" s="39">
        <v>98400</v>
      </c>
      <c r="F33" s="39">
        <v>0</v>
      </c>
      <c r="G33" s="39">
        <v>0</v>
      </c>
    </row>
    <row r="34" spans="1:7" ht="27.75" customHeight="1">
      <c r="A34" s="41" t="s">
        <v>68</v>
      </c>
      <c r="B34" s="37" t="s">
        <v>39</v>
      </c>
      <c r="C34" s="26" t="s">
        <v>78</v>
      </c>
      <c r="D34" s="37" t="s">
        <v>58</v>
      </c>
      <c r="E34" s="39">
        <v>2700</v>
      </c>
      <c r="F34" s="39">
        <v>100100</v>
      </c>
      <c r="G34" s="39">
        <v>104500</v>
      </c>
    </row>
    <row r="35" spans="1:7" ht="27.75" customHeight="1">
      <c r="A35" s="32" t="s">
        <v>53</v>
      </c>
      <c r="B35" s="46" t="s">
        <v>52</v>
      </c>
      <c r="C35" s="33"/>
      <c r="D35" s="34"/>
      <c r="E35" s="34">
        <f>E37+E40</f>
        <v>90000</v>
      </c>
      <c r="F35" s="68"/>
      <c r="G35" s="68"/>
    </row>
    <row r="36" spans="1:7" ht="27.75" customHeight="1">
      <c r="A36" s="15" t="s">
        <v>94</v>
      </c>
      <c r="B36" s="66" t="s">
        <v>54</v>
      </c>
      <c r="C36" s="40"/>
      <c r="D36" s="66"/>
      <c r="E36" s="70">
        <v>10000</v>
      </c>
      <c r="F36" s="68"/>
      <c r="G36" s="68"/>
    </row>
    <row r="37" spans="1:7" ht="26.25" customHeight="1">
      <c r="A37" s="15" t="s">
        <v>95</v>
      </c>
      <c r="B37" s="66" t="s">
        <v>54</v>
      </c>
      <c r="C37" s="76" t="s">
        <v>96</v>
      </c>
      <c r="D37" s="76" t="s">
        <v>97</v>
      </c>
      <c r="E37" s="80">
        <v>10000</v>
      </c>
      <c r="F37" s="80"/>
      <c r="G37" s="80"/>
    </row>
    <row r="38" spans="1:7" ht="18.75" customHeight="1">
      <c r="A38" s="45" t="s">
        <v>55</v>
      </c>
      <c r="B38" s="40" t="s">
        <v>73</v>
      </c>
      <c r="C38" s="37"/>
      <c r="D38" s="39"/>
      <c r="E38" s="39">
        <v>80000</v>
      </c>
      <c r="F38" s="68"/>
      <c r="G38" s="68"/>
    </row>
    <row r="39" spans="1:7" ht="27.75" customHeight="1">
      <c r="A39" s="45" t="s">
        <v>64</v>
      </c>
      <c r="B39" s="40" t="s">
        <v>73</v>
      </c>
      <c r="C39" s="40" t="s">
        <v>67</v>
      </c>
      <c r="D39" s="39"/>
      <c r="E39" s="39">
        <v>80000</v>
      </c>
      <c r="F39" s="68"/>
      <c r="G39" s="68"/>
    </row>
    <row r="40" spans="1:7" ht="27.75" customHeight="1">
      <c r="A40" s="45" t="s">
        <v>74</v>
      </c>
      <c r="B40" s="75" t="s">
        <v>73</v>
      </c>
      <c r="C40" s="75" t="s">
        <v>62</v>
      </c>
      <c r="D40" s="56">
        <v>200</v>
      </c>
      <c r="E40" s="39">
        <v>80000</v>
      </c>
      <c r="F40" s="68"/>
      <c r="G40" s="68"/>
    </row>
    <row r="41" spans="1:7" ht="17.25" customHeight="1">
      <c r="A41" s="32" t="s">
        <v>34</v>
      </c>
      <c r="B41" s="33" t="s">
        <v>35</v>
      </c>
      <c r="C41" s="33"/>
      <c r="D41" s="33"/>
      <c r="E41" s="72">
        <f>E42+E47</f>
        <v>293505</v>
      </c>
      <c r="F41" s="34" t="e">
        <f>#REF!</f>
        <v>#REF!</v>
      </c>
      <c r="G41" s="34" t="e">
        <f>#REF!</f>
        <v>#REF!</v>
      </c>
    </row>
    <row r="42" spans="1:7" ht="17.25" customHeight="1">
      <c r="A42" s="45" t="s">
        <v>32</v>
      </c>
      <c r="B42" s="40" t="s">
        <v>33</v>
      </c>
      <c r="C42" s="26"/>
      <c r="D42" s="37"/>
      <c r="E42" s="39">
        <f>E43</f>
        <v>161250</v>
      </c>
      <c r="F42" s="39" t="e">
        <f>F43</f>
        <v>#REF!</v>
      </c>
      <c r="G42" s="39" t="e">
        <f>G43</f>
        <v>#REF!</v>
      </c>
    </row>
    <row r="43" spans="1:7" ht="33.75" customHeight="1">
      <c r="A43" s="45" t="s">
        <v>64</v>
      </c>
      <c r="B43" s="40" t="s">
        <v>33</v>
      </c>
      <c r="C43" s="26" t="s">
        <v>61</v>
      </c>
      <c r="D43" s="37"/>
      <c r="E43" s="39">
        <f>E44</f>
        <v>161250</v>
      </c>
      <c r="F43" s="39" t="e">
        <f>#REF!+F44</f>
        <v>#REF!</v>
      </c>
      <c r="G43" s="39" t="e">
        <f>#REF!+G44</f>
        <v>#REF!</v>
      </c>
    </row>
    <row r="44" spans="1:7" ht="24.75" customHeight="1">
      <c r="A44" s="45" t="s">
        <v>85</v>
      </c>
      <c r="B44" s="40"/>
      <c r="C44" s="26" t="s">
        <v>84</v>
      </c>
      <c r="D44" s="37"/>
      <c r="E44" s="39">
        <f>E45</f>
        <v>161250</v>
      </c>
      <c r="F44" s="39">
        <f>F45</f>
        <v>0</v>
      </c>
      <c r="G44" s="39">
        <f>G45</f>
        <v>0</v>
      </c>
    </row>
    <row r="45" spans="1:7" ht="30.75" customHeight="1">
      <c r="A45" s="45" t="s">
        <v>28</v>
      </c>
      <c r="B45" s="40" t="s">
        <v>33</v>
      </c>
      <c r="C45" s="26" t="s">
        <v>84</v>
      </c>
      <c r="D45" s="37" t="s">
        <v>58</v>
      </c>
      <c r="E45" s="39">
        <v>161250</v>
      </c>
      <c r="F45" s="43">
        <v>0</v>
      </c>
      <c r="G45" s="43">
        <v>0</v>
      </c>
    </row>
    <row r="46" spans="1:7" ht="14.25" customHeight="1" hidden="1">
      <c r="A46" s="41" t="s">
        <v>28</v>
      </c>
      <c r="B46" s="40" t="s">
        <v>54</v>
      </c>
      <c r="C46" s="40" t="s">
        <v>56</v>
      </c>
      <c r="D46" s="37" t="s">
        <v>58</v>
      </c>
      <c r="E46" s="39">
        <v>2</v>
      </c>
      <c r="F46" s="39">
        <v>2</v>
      </c>
      <c r="G46" s="39">
        <v>2</v>
      </c>
    </row>
    <row r="47" spans="1:7" ht="14.25" customHeight="1">
      <c r="A47" s="77" t="s">
        <v>106</v>
      </c>
      <c r="B47" s="40" t="s">
        <v>105</v>
      </c>
      <c r="C47" s="40"/>
      <c r="D47" s="37"/>
      <c r="E47" s="39">
        <f>E48</f>
        <v>132255</v>
      </c>
      <c r="F47" s="39"/>
      <c r="G47" s="39"/>
    </row>
    <row r="48" spans="1:7" ht="14.25" customHeight="1">
      <c r="A48" s="77" t="s">
        <v>107</v>
      </c>
      <c r="B48" s="40" t="s">
        <v>105</v>
      </c>
      <c r="C48" s="77">
        <v>1000503330</v>
      </c>
      <c r="D48" s="37"/>
      <c r="E48" s="39">
        <f>E49</f>
        <v>132255</v>
      </c>
      <c r="F48" s="39"/>
      <c r="G48" s="39"/>
    </row>
    <row r="49" spans="1:7" ht="14.25" customHeight="1">
      <c r="A49" s="47" t="s">
        <v>28</v>
      </c>
      <c r="B49" s="40" t="s">
        <v>105</v>
      </c>
      <c r="C49" s="77">
        <v>1000503330</v>
      </c>
      <c r="D49" s="37" t="s">
        <v>58</v>
      </c>
      <c r="E49" s="39">
        <v>132255</v>
      </c>
      <c r="F49" s="39"/>
      <c r="G49" s="39"/>
    </row>
    <row r="50" spans="1:7" ht="15">
      <c r="A50" s="35" t="s">
        <v>9</v>
      </c>
      <c r="B50" s="33" t="s">
        <v>20</v>
      </c>
      <c r="C50" s="33"/>
      <c r="D50" s="33"/>
      <c r="E50" s="34">
        <f>E56</f>
        <v>775652.6</v>
      </c>
      <c r="F50" s="34">
        <f>F56</f>
        <v>160000</v>
      </c>
      <c r="G50" s="34">
        <f>G56</f>
        <v>160000</v>
      </c>
    </row>
    <row r="51" spans="1:7" ht="14.25" customHeight="1" hidden="1">
      <c r="A51" s="36" t="s">
        <v>24</v>
      </c>
      <c r="B51" s="37" t="s">
        <v>21</v>
      </c>
      <c r="C51" s="37"/>
      <c r="D51" s="37"/>
      <c r="E51" s="39">
        <f>E53</f>
        <v>0</v>
      </c>
      <c r="F51" s="39">
        <f>F53</f>
        <v>0</v>
      </c>
      <c r="G51" s="39">
        <f>G53</f>
        <v>0</v>
      </c>
    </row>
    <row r="52" spans="1:7" ht="15" hidden="1">
      <c r="A52" s="41" t="s">
        <v>41</v>
      </c>
      <c r="B52" s="37" t="s">
        <v>21</v>
      </c>
      <c r="C52" s="37" t="s">
        <v>40</v>
      </c>
      <c r="D52" s="37"/>
      <c r="E52" s="39">
        <v>0</v>
      </c>
      <c r="F52" s="39">
        <v>0</v>
      </c>
      <c r="G52" s="39">
        <v>0</v>
      </c>
    </row>
    <row r="53" spans="1:7" ht="25.5" hidden="1">
      <c r="A53" s="36" t="s">
        <v>25</v>
      </c>
      <c r="B53" s="37" t="s">
        <v>21</v>
      </c>
      <c r="C53" s="37" t="s">
        <v>45</v>
      </c>
      <c r="D53" s="37"/>
      <c r="E53" s="39">
        <v>0</v>
      </c>
      <c r="F53" s="39">
        <v>0</v>
      </c>
      <c r="G53" s="39">
        <v>0</v>
      </c>
    </row>
    <row r="54" spans="1:7" ht="25.5" hidden="1">
      <c r="A54" s="41" t="s">
        <v>28</v>
      </c>
      <c r="B54" s="37" t="s">
        <v>21</v>
      </c>
      <c r="C54" s="37" t="s">
        <v>45</v>
      </c>
      <c r="D54" s="37" t="s">
        <v>58</v>
      </c>
      <c r="E54" s="39">
        <v>0</v>
      </c>
      <c r="F54" s="39">
        <v>0</v>
      </c>
      <c r="G54" s="39">
        <v>0</v>
      </c>
    </row>
    <row r="55" spans="1:7" ht="60.75" customHeight="1" hidden="1">
      <c r="A55" s="36" t="s">
        <v>31</v>
      </c>
      <c r="B55" s="37" t="s">
        <v>21</v>
      </c>
      <c r="C55" s="37" t="s">
        <v>45</v>
      </c>
      <c r="D55" s="37" t="s">
        <v>59</v>
      </c>
      <c r="E55" s="39">
        <v>0</v>
      </c>
      <c r="F55" s="39">
        <v>0</v>
      </c>
      <c r="G55" s="39">
        <v>0</v>
      </c>
    </row>
    <row r="56" spans="1:7" ht="15">
      <c r="A56" s="36" t="s">
        <v>10</v>
      </c>
      <c r="B56" s="37" t="s">
        <v>22</v>
      </c>
      <c r="C56" s="37"/>
      <c r="D56" s="37"/>
      <c r="E56" s="39">
        <f>E62+E63</f>
        <v>775652.6</v>
      </c>
      <c r="F56" s="39">
        <f>F62+F63</f>
        <v>160000</v>
      </c>
      <c r="G56" s="39">
        <f>G62+G63</f>
        <v>160000</v>
      </c>
    </row>
    <row r="57" spans="1:7" ht="15" hidden="1">
      <c r="A57" s="41" t="s">
        <v>41</v>
      </c>
      <c r="B57" s="37" t="s">
        <v>22</v>
      </c>
      <c r="C57" s="37" t="s">
        <v>40</v>
      </c>
      <c r="D57" s="37"/>
      <c r="E57" s="39">
        <f aca="true" t="shared" si="2" ref="E57:G58">E58</f>
        <v>0</v>
      </c>
      <c r="F57" s="39">
        <f t="shared" si="2"/>
        <v>0</v>
      </c>
      <c r="G57" s="39">
        <f t="shared" si="2"/>
        <v>0</v>
      </c>
    </row>
    <row r="58" spans="1:7" ht="51" hidden="1">
      <c r="A58" s="36" t="s">
        <v>29</v>
      </c>
      <c r="B58" s="37" t="s">
        <v>22</v>
      </c>
      <c r="C58" s="37" t="s">
        <v>46</v>
      </c>
      <c r="D58" s="37"/>
      <c r="E58" s="39">
        <f t="shared" si="2"/>
        <v>0</v>
      </c>
      <c r="F58" s="39">
        <f t="shared" si="2"/>
        <v>0</v>
      </c>
      <c r="G58" s="39">
        <f t="shared" si="2"/>
        <v>0</v>
      </c>
    </row>
    <row r="59" spans="1:7" ht="45" customHeight="1" hidden="1">
      <c r="A59" s="36" t="s">
        <v>28</v>
      </c>
      <c r="B59" s="37" t="s">
        <v>22</v>
      </c>
      <c r="C59" s="37" t="s">
        <v>46</v>
      </c>
      <c r="D59" s="37" t="s">
        <v>30</v>
      </c>
      <c r="E59" s="39">
        <v>0</v>
      </c>
      <c r="F59" s="43">
        <v>0</v>
      </c>
      <c r="G59" s="43">
        <v>0</v>
      </c>
    </row>
    <row r="60" spans="1:7" ht="24" customHeight="1">
      <c r="A60" s="47" t="s">
        <v>64</v>
      </c>
      <c r="B60" s="37" t="s">
        <v>22</v>
      </c>
      <c r="C60" s="25" t="s">
        <v>67</v>
      </c>
      <c r="D60" s="37"/>
      <c r="E60" s="39">
        <f>E61+E63</f>
        <v>775652.6</v>
      </c>
      <c r="F60" s="39">
        <f>F61+F63</f>
        <v>160000</v>
      </c>
      <c r="G60" s="39">
        <f>G61+G63</f>
        <v>160000</v>
      </c>
    </row>
    <row r="61" spans="1:7" ht="27" customHeight="1">
      <c r="A61" s="36" t="s">
        <v>47</v>
      </c>
      <c r="B61" s="37" t="s">
        <v>22</v>
      </c>
      <c r="C61" s="25" t="s">
        <v>79</v>
      </c>
      <c r="D61" s="37"/>
      <c r="E61" s="39">
        <f>E62</f>
        <v>355652.6</v>
      </c>
      <c r="F61" s="39">
        <f>F62</f>
        <v>160000</v>
      </c>
      <c r="G61" s="39">
        <f>G62</f>
        <v>160000</v>
      </c>
    </row>
    <row r="62" spans="1:7" ht="27" customHeight="1">
      <c r="A62" s="47" t="s">
        <v>28</v>
      </c>
      <c r="B62" s="37" t="s">
        <v>22</v>
      </c>
      <c r="C62" s="25" t="s">
        <v>79</v>
      </c>
      <c r="D62" s="37" t="s">
        <v>58</v>
      </c>
      <c r="E62" s="68">
        <v>355652.6</v>
      </c>
      <c r="F62" s="43">
        <v>160000</v>
      </c>
      <c r="G62" s="43">
        <v>160000</v>
      </c>
    </row>
    <row r="63" spans="1:7" ht="65.25" customHeight="1">
      <c r="A63" s="36" t="s">
        <v>72</v>
      </c>
      <c r="B63" s="37" t="s">
        <v>22</v>
      </c>
      <c r="C63" s="25" t="s">
        <v>62</v>
      </c>
      <c r="D63" s="37"/>
      <c r="E63" s="39">
        <f>E65</f>
        <v>420000</v>
      </c>
      <c r="F63" s="39">
        <f>F65</f>
        <v>0</v>
      </c>
      <c r="G63" s="39">
        <f>G65</f>
        <v>0</v>
      </c>
    </row>
    <row r="64" spans="1:7" ht="38.25" hidden="1">
      <c r="A64" s="36" t="s">
        <v>26</v>
      </c>
      <c r="B64" s="37" t="s">
        <v>22</v>
      </c>
      <c r="C64" s="25" t="s">
        <v>63</v>
      </c>
      <c r="D64" s="37"/>
      <c r="E64" s="39">
        <f>E65</f>
        <v>420000</v>
      </c>
      <c r="F64" s="49">
        <f>F65</f>
        <v>0</v>
      </c>
      <c r="G64" s="49">
        <f>G65</f>
        <v>0</v>
      </c>
    </row>
    <row r="65" spans="1:7" ht="26.25" customHeight="1">
      <c r="A65" s="36" t="s">
        <v>28</v>
      </c>
      <c r="B65" s="37" t="s">
        <v>22</v>
      </c>
      <c r="C65" s="25" t="s">
        <v>62</v>
      </c>
      <c r="D65" s="37" t="s">
        <v>58</v>
      </c>
      <c r="E65" s="39">
        <v>420000</v>
      </c>
      <c r="F65" s="48">
        <v>0</v>
      </c>
      <c r="G65" s="48">
        <v>0</v>
      </c>
    </row>
    <row r="66" spans="1:7" ht="16.5" customHeight="1">
      <c r="A66" s="35" t="s">
        <v>99</v>
      </c>
      <c r="B66" s="33" t="s">
        <v>100</v>
      </c>
      <c r="C66" s="78"/>
      <c r="D66" s="33"/>
      <c r="E66" s="34">
        <f>E67</f>
        <v>333009.6</v>
      </c>
      <c r="F66" s="48"/>
      <c r="G66" s="48"/>
    </row>
    <row r="67" spans="1:7" ht="15.75" customHeight="1">
      <c r="A67" s="77" t="s">
        <v>102</v>
      </c>
      <c r="B67" s="37" t="s">
        <v>101</v>
      </c>
      <c r="C67" s="25"/>
      <c r="D67" s="37"/>
      <c r="E67" s="39">
        <f>E68</f>
        <v>333009.6</v>
      </c>
      <c r="F67" s="48"/>
      <c r="G67" s="48"/>
    </row>
    <row r="68" spans="1:7" ht="16.5" customHeight="1">
      <c r="A68" s="77" t="s">
        <v>103</v>
      </c>
      <c r="B68" s="37" t="s">
        <v>101</v>
      </c>
      <c r="C68" s="25" t="s">
        <v>104</v>
      </c>
      <c r="D68" s="37"/>
      <c r="E68" s="39">
        <f>E69</f>
        <v>333009.6</v>
      </c>
      <c r="F68" s="48"/>
      <c r="G68" s="48"/>
    </row>
    <row r="69" spans="1:7" ht="26.25" customHeight="1">
      <c r="A69" s="47" t="s">
        <v>28</v>
      </c>
      <c r="B69" s="37" t="s">
        <v>101</v>
      </c>
      <c r="C69" s="25" t="s">
        <v>104</v>
      </c>
      <c r="D69" s="37" t="s">
        <v>58</v>
      </c>
      <c r="E69" s="39">
        <v>333009.6</v>
      </c>
      <c r="F69" s="48"/>
      <c r="G69" s="48"/>
    </row>
    <row r="70" spans="1:7" ht="15">
      <c r="A70" s="50" t="s">
        <v>49</v>
      </c>
      <c r="B70" s="46" t="s">
        <v>48</v>
      </c>
      <c r="C70" s="27"/>
      <c r="D70" s="51"/>
      <c r="E70" s="52">
        <f aca="true" t="shared" si="3" ref="E70:G71">E71</f>
        <v>0</v>
      </c>
      <c r="F70" s="52">
        <f t="shared" si="3"/>
        <v>35000</v>
      </c>
      <c r="G70" s="52">
        <f t="shared" si="3"/>
        <v>40000</v>
      </c>
    </row>
    <row r="71" spans="1:7" ht="18" customHeight="1">
      <c r="A71" s="45" t="s">
        <v>41</v>
      </c>
      <c r="B71" s="40" t="s">
        <v>50</v>
      </c>
      <c r="C71" s="26" t="s">
        <v>65</v>
      </c>
      <c r="D71" s="40"/>
      <c r="E71" s="48">
        <f t="shared" si="3"/>
        <v>0</v>
      </c>
      <c r="F71" s="48">
        <f t="shared" si="3"/>
        <v>35000</v>
      </c>
      <c r="G71" s="48">
        <f t="shared" si="3"/>
        <v>40000</v>
      </c>
    </row>
    <row r="72" spans="1:7" ht="15">
      <c r="A72" s="45" t="s">
        <v>51</v>
      </c>
      <c r="B72" s="40" t="s">
        <v>50</v>
      </c>
      <c r="C72" s="26" t="s">
        <v>66</v>
      </c>
      <c r="D72" s="40"/>
      <c r="E72" s="48">
        <f>E73</f>
        <v>0</v>
      </c>
      <c r="F72" s="48">
        <f>F73</f>
        <v>35000</v>
      </c>
      <c r="G72" s="48">
        <f>G73</f>
        <v>40000</v>
      </c>
    </row>
    <row r="73" spans="1:7" ht="15">
      <c r="A73" s="45" t="s">
        <v>51</v>
      </c>
      <c r="B73" s="40" t="s">
        <v>50</v>
      </c>
      <c r="C73" s="26" t="s">
        <v>66</v>
      </c>
      <c r="D73" s="40" t="s">
        <v>57</v>
      </c>
      <c r="E73" s="48">
        <v>0</v>
      </c>
      <c r="F73" s="42">
        <v>35000</v>
      </c>
      <c r="G73" s="42">
        <v>40000</v>
      </c>
    </row>
    <row r="74" spans="1:7" ht="15">
      <c r="A74" s="30"/>
      <c r="B74" s="31"/>
      <c r="C74" s="31"/>
      <c r="D74" s="30"/>
      <c r="E74" s="30"/>
      <c r="F74" s="30"/>
      <c r="G74" s="30"/>
    </row>
    <row r="75" spans="1:7" ht="15">
      <c r="A75" s="30"/>
      <c r="B75" s="31"/>
      <c r="C75" s="31"/>
      <c r="D75" s="30"/>
      <c r="E75" s="30"/>
      <c r="F75" s="30"/>
      <c r="G75" s="30"/>
    </row>
    <row r="76" spans="1:7" ht="15">
      <c r="A76" s="30"/>
      <c r="B76" s="31"/>
      <c r="C76" s="31"/>
      <c r="D76" s="30"/>
      <c r="E76" s="30"/>
      <c r="F76" s="30"/>
      <c r="G76" s="30"/>
    </row>
    <row r="77" spans="1:7" ht="15">
      <c r="A77" s="30"/>
      <c r="B77" s="31"/>
      <c r="C77" s="31"/>
      <c r="D77" s="30"/>
      <c r="E77" s="30"/>
      <c r="F77" s="30"/>
      <c r="G77" s="30"/>
    </row>
    <row r="78" spans="1:7" ht="15">
      <c r="A78" s="30"/>
      <c r="B78" s="31"/>
      <c r="C78" s="31"/>
      <c r="D78" s="30"/>
      <c r="E78" s="30"/>
      <c r="F78" s="30"/>
      <c r="G78" s="30"/>
    </row>
    <row r="79" spans="1:7" ht="15">
      <c r="A79" s="30"/>
      <c r="B79" s="31"/>
      <c r="C79" s="31"/>
      <c r="D79" s="30"/>
      <c r="E79" s="30"/>
      <c r="F79" s="30"/>
      <c r="G79" s="30"/>
    </row>
    <row r="80" spans="1:7" ht="15">
      <c r="A80" s="30"/>
      <c r="B80" s="31"/>
      <c r="C80" s="31"/>
      <c r="D80" s="30"/>
      <c r="E80" s="30"/>
      <c r="F80" s="30"/>
      <c r="G80" s="30"/>
    </row>
    <row r="81" spans="1:7" ht="15">
      <c r="A81" s="30"/>
      <c r="B81" s="31"/>
      <c r="C81" s="31"/>
      <c r="D81" s="30"/>
      <c r="E81" s="30"/>
      <c r="F81" s="30"/>
      <c r="G81" s="30"/>
    </row>
    <row r="82" spans="1:7" ht="15">
      <c r="A82" s="30"/>
      <c r="B82" s="31"/>
      <c r="C82" s="31"/>
      <c r="D82" s="30"/>
      <c r="E82" s="30"/>
      <c r="F82" s="30"/>
      <c r="G82" s="30"/>
    </row>
    <row r="83" spans="1:7" ht="15">
      <c r="A83" s="30"/>
      <c r="B83" s="31"/>
      <c r="C83" s="31"/>
      <c r="D83" s="30"/>
      <c r="E83" s="30"/>
      <c r="F83" s="30"/>
      <c r="G83" s="30"/>
    </row>
    <row r="84" spans="1:7" ht="15">
      <c r="A84" s="30"/>
      <c r="B84" s="31"/>
      <c r="C84" s="31"/>
      <c r="D84" s="30"/>
      <c r="E84" s="30"/>
      <c r="F84" s="30"/>
      <c r="G84" s="30"/>
    </row>
    <row r="85" spans="1:7" ht="15">
      <c r="A85" s="30"/>
      <c r="B85" s="31"/>
      <c r="C85" s="31"/>
      <c r="D85" s="30"/>
      <c r="E85" s="30"/>
      <c r="F85" s="30"/>
      <c r="G85" s="30"/>
    </row>
    <row r="86" spans="1:7" ht="15">
      <c r="A86" s="30"/>
      <c r="B86" s="31"/>
      <c r="C86" s="31"/>
      <c r="D86" s="30"/>
      <c r="E86" s="30"/>
      <c r="F86" s="30"/>
      <c r="G86" s="30"/>
    </row>
    <row r="87" spans="1:7" ht="15">
      <c r="A87" s="30"/>
      <c r="B87" s="31"/>
      <c r="C87" s="31"/>
      <c r="D87" s="30"/>
      <c r="E87" s="30"/>
      <c r="F87" s="30"/>
      <c r="G87" s="30"/>
    </row>
  </sheetData>
  <sheetProtection/>
  <mergeCells count="22">
    <mergeCell ref="D12:D13"/>
    <mergeCell ref="F12:F13"/>
    <mergeCell ref="D16:D17"/>
    <mergeCell ref="A14:A15"/>
    <mergeCell ref="E14:E15"/>
    <mergeCell ref="C1:I5"/>
    <mergeCell ref="A6:G8"/>
    <mergeCell ref="C14:C15"/>
    <mergeCell ref="D14:D15"/>
    <mergeCell ref="G14:G15"/>
    <mergeCell ref="B14:B15"/>
    <mergeCell ref="F14:F15"/>
    <mergeCell ref="E16:E17"/>
    <mergeCell ref="E37:G37"/>
    <mergeCell ref="C12:C13"/>
    <mergeCell ref="A12:A13"/>
    <mergeCell ref="B12:B13"/>
    <mergeCell ref="G12:G13"/>
    <mergeCell ref="E12:E13"/>
    <mergeCell ref="A16:A17"/>
    <mergeCell ref="B16:B17"/>
    <mergeCell ref="C16:C1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34">
      <selection activeCell="F52" sqref="F52"/>
    </sheetView>
  </sheetViews>
  <sheetFormatPr defaultColWidth="9.140625" defaultRowHeight="12.75"/>
  <cols>
    <col min="1" max="1" width="38.8515625" style="0" customWidth="1"/>
    <col min="2" max="2" width="6.8515625" style="0" customWidth="1"/>
    <col min="3" max="3" width="8.00390625" style="7" customWidth="1"/>
    <col min="4" max="4" width="10.28125" style="7" customWidth="1"/>
    <col min="5" max="5" width="7.00390625" style="0" customWidth="1"/>
    <col min="6" max="6" width="12.28125" style="9" customWidth="1"/>
    <col min="7" max="7" width="11.140625" style="0" hidden="1" customWidth="1"/>
    <col min="8" max="8" width="11.421875" style="0" hidden="1" customWidth="1"/>
    <col min="9" max="11" width="8.8515625" style="0" customWidth="1"/>
  </cols>
  <sheetData>
    <row r="1" spans="3:8" s="1" customFormat="1" ht="51.75" customHeight="1">
      <c r="C1" s="6"/>
      <c r="D1" s="100" t="s">
        <v>91</v>
      </c>
      <c r="E1" s="101"/>
      <c r="F1" s="101"/>
      <c r="G1" s="102"/>
      <c r="H1" s="102"/>
    </row>
    <row r="2" spans="3:8" s="1" customFormat="1" ht="15" customHeight="1">
      <c r="C2" s="6"/>
      <c r="D2" s="101"/>
      <c r="E2" s="101"/>
      <c r="F2" s="101"/>
      <c r="G2" s="102"/>
      <c r="H2" s="102"/>
    </row>
    <row r="3" spans="3:8" s="1" customFormat="1" ht="2.25" customHeight="1">
      <c r="C3" s="6"/>
      <c r="D3" s="101"/>
      <c r="E3" s="101"/>
      <c r="F3" s="101"/>
      <c r="G3" s="102"/>
      <c r="H3" s="102"/>
    </row>
    <row r="4" spans="3:8" s="1" customFormat="1" ht="9" customHeight="1">
      <c r="C4" s="6"/>
      <c r="D4" s="101"/>
      <c r="E4" s="101"/>
      <c r="F4" s="101"/>
      <c r="G4" s="102"/>
      <c r="H4" s="102"/>
    </row>
    <row r="5" spans="3:6" s="1" customFormat="1" ht="3" customHeight="1">
      <c r="C5" s="6"/>
      <c r="D5" s="6"/>
      <c r="F5" s="8"/>
    </row>
    <row r="6" spans="1:8" s="1" customFormat="1" ht="24.75" customHeight="1">
      <c r="A6" s="97" t="s">
        <v>92</v>
      </c>
      <c r="B6" s="98"/>
      <c r="C6" s="98"/>
      <c r="D6" s="98"/>
      <c r="E6" s="98"/>
      <c r="F6" s="98"/>
      <c r="G6" s="99"/>
      <c r="H6" s="99"/>
    </row>
    <row r="7" spans="1:8" s="1" customFormat="1" ht="18.75" customHeight="1">
      <c r="A7" s="98"/>
      <c r="B7" s="98"/>
      <c r="C7" s="98"/>
      <c r="D7" s="98"/>
      <c r="E7" s="98"/>
      <c r="F7" s="98"/>
      <c r="G7" s="99"/>
      <c r="H7" s="99"/>
    </row>
    <row r="8" spans="5:6" ht="15.75">
      <c r="E8" s="103" t="s">
        <v>82</v>
      </c>
      <c r="F8" s="104"/>
    </row>
    <row r="9" spans="1:8" ht="12.75" customHeight="1">
      <c r="A9" s="105" t="s">
        <v>1</v>
      </c>
      <c r="B9" s="105" t="s">
        <v>11</v>
      </c>
      <c r="C9" s="106" t="s">
        <v>2</v>
      </c>
      <c r="D9" s="106" t="s">
        <v>12</v>
      </c>
      <c r="E9" s="105" t="s">
        <v>13</v>
      </c>
      <c r="F9" s="107" t="s">
        <v>75</v>
      </c>
      <c r="G9" s="108" t="s">
        <v>88</v>
      </c>
      <c r="H9" s="108" t="s">
        <v>87</v>
      </c>
    </row>
    <row r="10" spans="1:8" ht="12.75" customHeight="1">
      <c r="A10" s="105"/>
      <c r="B10" s="105"/>
      <c r="C10" s="106"/>
      <c r="D10" s="106"/>
      <c r="E10" s="105"/>
      <c r="F10" s="86"/>
      <c r="G10" s="84"/>
      <c r="H10" s="84"/>
    </row>
    <row r="11" spans="1:8" ht="14.25">
      <c r="A11" s="19" t="s">
        <v>5</v>
      </c>
      <c r="B11" s="18">
        <v>791</v>
      </c>
      <c r="C11" s="63"/>
      <c r="D11" s="63"/>
      <c r="E11" s="64"/>
      <c r="F11" s="65">
        <f>F12</f>
        <v>3968900</v>
      </c>
      <c r="G11" s="65" t="e">
        <f>G12+G43+G53+G23+G35+#REF!</f>
        <v>#REF!</v>
      </c>
      <c r="H11" s="65" t="e">
        <f>H12+H43+H53+H23+H35+#REF!</f>
        <v>#REF!</v>
      </c>
    </row>
    <row r="12" spans="1:11" ht="12.75" customHeight="1">
      <c r="A12" s="105" t="s">
        <v>14</v>
      </c>
      <c r="B12" s="109">
        <v>791</v>
      </c>
      <c r="C12" s="110"/>
      <c r="D12" s="110"/>
      <c r="E12" s="112"/>
      <c r="F12" s="111">
        <f>F14+F23+F29+F35+F43+F49</f>
        <v>3968900</v>
      </c>
      <c r="G12" s="111" t="e">
        <f>G14+#REF!</f>
        <v>#REF!</v>
      </c>
      <c r="H12" s="111" t="e">
        <f>H14+#REF!</f>
        <v>#REF!</v>
      </c>
      <c r="I12" s="24"/>
      <c r="J12" s="24"/>
      <c r="K12" s="24"/>
    </row>
    <row r="13" spans="1:8" ht="5.25" customHeight="1">
      <c r="A13" s="105"/>
      <c r="B13" s="109"/>
      <c r="C13" s="110"/>
      <c r="D13" s="110"/>
      <c r="E13" s="112"/>
      <c r="F13" s="111"/>
      <c r="G13" s="111"/>
      <c r="H13" s="111"/>
    </row>
    <row r="14" spans="1:11" ht="22.5" customHeight="1">
      <c r="A14" s="3" t="s">
        <v>15</v>
      </c>
      <c r="B14" s="2">
        <v>791</v>
      </c>
      <c r="C14" s="66" t="s">
        <v>16</v>
      </c>
      <c r="D14" s="66"/>
      <c r="E14" s="67"/>
      <c r="F14" s="68">
        <f>F15+F19</f>
        <v>2375632.8</v>
      </c>
      <c r="G14" s="68">
        <f>G15+G19</f>
        <v>1319400</v>
      </c>
      <c r="H14" s="68">
        <f>H15+H19</f>
        <v>1315400</v>
      </c>
      <c r="I14" s="24"/>
      <c r="J14" s="24"/>
      <c r="K14" s="24"/>
    </row>
    <row r="15" spans="1:11" ht="46.5" customHeight="1">
      <c r="A15" s="3" t="s">
        <v>23</v>
      </c>
      <c r="B15" s="2">
        <v>791</v>
      </c>
      <c r="C15" s="66" t="s">
        <v>17</v>
      </c>
      <c r="D15" s="69"/>
      <c r="E15" s="67"/>
      <c r="F15" s="68">
        <f>F16</f>
        <v>846800</v>
      </c>
      <c r="G15" s="68">
        <f>'приложение 3'!F18</f>
        <v>646800</v>
      </c>
      <c r="H15" s="68">
        <f>'приложение 3'!G18</f>
        <v>646800</v>
      </c>
      <c r="I15" s="24"/>
      <c r="J15" s="24"/>
      <c r="K15" s="24"/>
    </row>
    <row r="16" spans="1:8" ht="45">
      <c r="A16" s="10" t="s">
        <v>64</v>
      </c>
      <c r="B16" s="2">
        <v>791</v>
      </c>
      <c r="C16" s="66" t="s">
        <v>17</v>
      </c>
      <c r="D16" s="37" t="s">
        <v>67</v>
      </c>
      <c r="E16" s="67"/>
      <c r="F16" s="68">
        <f>F18</f>
        <v>846800</v>
      </c>
      <c r="G16" s="68">
        <f>G18</f>
        <v>646800</v>
      </c>
      <c r="H16" s="68">
        <f>H18</f>
        <v>646800</v>
      </c>
    </row>
    <row r="17" spans="1:8" ht="30">
      <c r="A17" s="4" t="s">
        <v>7</v>
      </c>
      <c r="B17" s="2">
        <v>791</v>
      </c>
      <c r="C17" s="66" t="s">
        <v>17</v>
      </c>
      <c r="D17" s="37" t="s">
        <v>76</v>
      </c>
      <c r="E17" s="67"/>
      <c r="F17" s="68">
        <f>F18</f>
        <v>846800</v>
      </c>
      <c r="G17" s="68">
        <f>G18</f>
        <v>646800</v>
      </c>
      <c r="H17" s="68">
        <f>H18</f>
        <v>646800</v>
      </c>
    </row>
    <row r="18" spans="1:8" ht="30">
      <c r="A18" s="4" t="s">
        <v>27</v>
      </c>
      <c r="B18" s="2">
        <v>791</v>
      </c>
      <c r="C18" s="66" t="s">
        <v>17</v>
      </c>
      <c r="D18" s="37" t="s">
        <v>76</v>
      </c>
      <c r="E18" s="67">
        <v>100</v>
      </c>
      <c r="F18" s="68">
        <v>846800</v>
      </c>
      <c r="G18" s="68">
        <v>646800</v>
      </c>
      <c r="H18" s="68">
        <v>646800</v>
      </c>
    </row>
    <row r="19" spans="1:8" ht="25.5">
      <c r="A19" s="4" t="s">
        <v>8</v>
      </c>
      <c r="B19" s="2">
        <v>791</v>
      </c>
      <c r="C19" s="66" t="s">
        <v>18</v>
      </c>
      <c r="D19" s="37" t="s">
        <v>77</v>
      </c>
      <c r="E19" s="67"/>
      <c r="F19" s="68">
        <f>F20+F21+F22</f>
        <v>1528832.8</v>
      </c>
      <c r="G19" s="68">
        <f>G20+G21</f>
        <v>672600</v>
      </c>
      <c r="H19" s="68">
        <f>H20+H21</f>
        <v>668600</v>
      </c>
    </row>
    <row r="20" spans="1:8" ht="30">
      <c r="A20" s="4" t="s">
        <v>27</v>
      </c>
      <c r="B20" s="2">
        <v>791</v>
      </c>
      <c r="C20" s="66" t="s">
        <v>18</v>
      </c>
      <c r="D20" s="37" t="s">
        <v>77</v>
      </c>
      <c r="E20" s="67">
        <v>100</v>
      </c>
      <c r="F20" s="68">
        <v>612001.4</v>
      </c>
      <c r="G20" s="68">
        <v>383600</v>
      </c>
      <c r="H20" s="68">
        <v>383600</v>
      </c>
    </row>
    <row r="21" spans="1:8" ht="45">
      <c r="A21" s="4" t="s">
        <v>28</v>
      </c>
      <c r="B21" s="2">
        <v>791</v>
      </c>
      <c r="C21" s="66" t="s">
        <v>18</v>
      </c>
      <c r="D21" s="37" t="s">
        <v>77</v>
      </c>
      <c r="E21" s="67">
        <v>200</v>
      </c>
      <c r="F21" s="68">
        <v>493051.4</v>
      </c>
      <c r="G21" s="68">
        <v>289000</v>
      </c>
      <c r="H21" s="68">
        <v>285000</v>
      </c>
    </row>
    <row r="22" spans="1:8" ht="30">
      <c r="A22" s="4" t="s">
        <v>93</v>
      </c>
      <c r="B22" s="2">
        <v>791</v>
      </c>
      <c r="C22" s="66" t="s">
        <v>18</v>
      </c>
      <c r="D22" s="37" t="s">
        <v>77</v>
      </c>
      <c r="E22" s="67">
        <v>800</v>
      </c>
      <c r="F22" s="68">
        <v>423780</v>
      </c>
      <c r="G22" s="68"/>
      <c r="H22" s="68"/>
    </row>
    <row r="23" spans="1:8" s="1" customFormat="1" ht="21" customHeight="1">
      <c r="A23" s="17" t="s">
        <v>36</v>
      </c>
      <c r="B23" s="18">
        <v>791</v>
      </c>
      <c r="C23" s="63" t="s">
        <v>39</v>
      </c>
      <c r="D23" s="63"/>
      <c r="E23" s="63"/>
      <c r="F23" s="65">
        <f aca="true" t="shared" si="0" ref="F23:H24">F24</f>
        <v>101100</v>
      </c>
      <c r="G23" s="65">
        <f t="shared" si="0"/>
        <v>100100</v>
      </c>
      <c r="H23" s="65">
        <f t="shared" si="0"/>
        <v>104500</v>
      </c>
    </row>
    <row r="24" spans="1:8" s="1" customFormat="1" ht="26.25" customHeight="1">
      <c r="A24" s="16" t="s">
        <v>37</v>
      </c>
      <c r="B24" s="2">
        <v>791</v>
      </c>
      <c r="C24" s="66" t="s">
        <v>39</v>
      </c>
      <c r="D24" s="66"/>
      <c r="E24" s="66"/>
      <c r="F24" s="70">
        <f t="shared" si="0"/>
        <v>101100</v>
      </c>
      <c r="G24" s="70">
        <f t="shared" si="0"/>
        <v>100100</v>
      </c>
      <c r="H24" s="70">
        <f t="shared" si="0"/>
        <v>104500</v>
      </c>
    </row>
    <row r="25" spans="1:8" s="1" customFormat="1" ht="26.25" customHeight="1">
      <c r="A25" s="16" t="s">
        <v>64</v>
      </c>
      <c r="B25" s="2">
        <v>791</v>
      </c>
      <c r="C25" s="66" t="s">
        <v>39</v>
      </c>
      <c r="D25" s="40" t="s">
        <v>61</v>
      </c>
      <c r="E25" s="66"/>
      <c r="F25" s="70">
        <f>F26+F28</f>
        <v>101100</v>
      </c>
      <c r="G25" s="70">
        <f>G28</f>
        <v>100100</v>
      </c>
      <c r="H25" s="70">
        <f>H28</f>
        <v>104500</v>
      </c>
    </row>
    <row r="26" spans="1:8" s="1" customFormat="1" ht="42" customHeight="1">
      <c r="A26" s="16" t="s">
        <v>38</v>
      </c>
      <c r="B26" s="2">
        <v>791</v>
      </c>
      <c r="C26" s="66" t="s">
        <v>39</v>
      </c>
      <c r="D26" s="40" t="s">
        <v>78</v>
      </c>
      <c r="E26" s="39">
        <v>100</v>
      </c>
      <c r="F26" s="70">
        <v>98400</v>
      </c>
      <c r="G26" s="70">
        <f>G28</f>
        <v>100100</v>
      </c>
      <c r="H26" s="70">
        <f>H28</f>
        <v>104500</v>
      </c>
    </row>
    <row r="27" spans="1:8" s="1" customFormat="1" ht="18.75" customHeight="1" hidden="1">
      <c r="A27" s="15" t="s">
        <v>27</v>
      </c>
      <c r="B27" s="2">
        <v>791</v>
      </c>
      <c r="C27" s="66" t="s">
        <v>39</v>
      </c>
      <c r="D27" s="40" t="s">
        <v>44</v>
      </c>
      <c r="E27" s="66" t="s">
        <v>60</v>
      </c>
      <c r="F27" s="70">
        <f>'приложение 3'!E33</f>
        <v>98400</v>
      </c>
      <c r="G27" s="68">
        <f>'приложение 3'!F33</f>
        <v>0</v>
      </c>
      <c r="H27" s="68">
        <f>'приложение 3'!G33</f>
        <v>0</v>
      </c>
    </row>
    <row r="28" spans="1:8" s="1" customFormat="1" ht="29.25" customHeight="1">
      <c r="A28" s="15" t="s">
        <v>28</v>
      </c>
      <c r="B28" s="2">
        <v>791</v>
      </c>
      <c r="C28" s="66" t="s">
        <v>39</v>
      </c>
      <c r="D28" s="40" t="s">
        <v>78</v>
      </c>
      <c r="E28" s="66" t="s">
        <v>58</v>
      </c>
      <c r="F28" s="70">
        <v>2700</v>
      </c>
      <c r="G28" s="68">
        <v>100100</v>
      </c>
      <c r="H28" s="68">
        <v>104500</v>
      </c>
    </row>
    <row r="29" spans="1:8" s="1" customFormat="1" ht="29.25" customHeight="1">
      <c r="A29" s="32" t="s">
        <v>53</v>
      </c>
      <c r="B29" s="2">
        <v>791</v>
      </c>
      <c r="C29" s="46" t="s">
        <v>52</v>
      </c>
      <c r="D29" s="33"/>
      <c r="E29" s="34"/>
      <c r="F29" s="34">
        <f>F31+F34</f>
        <v>90000</v>
      </c>
      <c r="G29" s="68"/>
      <c r="H29" s="68"/>
    </row>
    <row r="30" spans="1:8" s="1" customFormat="1" ht="29.25" customHeight="1">
      <c r="A30" s="15" t="s">
        <v>94</v>
      </c>
      <c r="B30" s="2">
        <v>791</v>
      </c>
      <c r="C30" s="66" t="s">
        <v>54</v>
      </c>
      <c r="D30" s="40"/>
      <c r="E30" s="66"/>
      <c r="F30" s="70">
        <v>10000</v>
      </c>
      <c r="G30" s="68"/>
      <c r="H30" s="68"/>
    </row>
    <row r="31" spans="1:8" s="1" customFormat="1" ht="29.25" customHeight="1">
      <c r="A31" s="15" t="s">
        <v>95</v>
      </c>
      <c r="B31" s="2">
        <v>791</v>
      </c>
      <c r="C31" s="66" t="s">
        <v>54</v>
      </c>
      <c r="D31" s="76" t="s">
        <v>96</v>
      </c>
      <c r="E31" s="76" t="s">
        <v>97</v>
      </c>
      <c r="F31" s="80">
        <v>10000</v>
      </c>
      <c r="G31" s="80"/>
      <c r="H31" s="80"/>
    </row>
    <row r="32" spans="1:8" s="1" customFormat="1" ht="29.25" customHeight="1">
      <c r="A32" s="45" t="s">
        <v>55</v>
      </c>
      <c r="B32" s="2">
        <v>791</v>
      </c>
      <c r="C32" s="40" t="s">
        <v>73</v>
      </c>
      <c r="D32" s="37"/>
      <c r="E32" s="39"/>
      <c r="F32" s="39">
        <v>80000</v>
      </c>
      <c r="G32" s="68"/>
      <c r="H32" s="68"/>
    </row>
    <row r="33" spans="1:8" s="1" customFormat="1" ht="29.25" customHeight="1">
      <c r="A33" s="45" t="s">
        <v>64</v>
      </c>
      <c r="B33" s="2">
        <v>791</v>
      </c>
      <c r="C33" s="40" t="s">
        <v>73</v>
      </c>
      <c r="D33" s="40" t="s">
        <v>67</v>
      </c>
      <c r="E33" s="39"/>
      <c r="F33" s="39">
        <v>80000</v>
      </c>
      <c r="G33" s="68"/>
      <c r="H33" s="68"/>
    </row>
    <row r="34" spans="1:8" s="1" customFormat="1" ht="29.25" customHeight="1">
      <c r="A34" s="45" t="s">
        <v>74</v>
      </c>
      <c r="B34" s="2">
        <v>791</v>
      </c>
      <c r="C34" s="75" t="s">
        <v>73</v>
      </c>
      <c r="D34" s="75" t="s">
        <v>62</v>
      </c>
      <c r="E34" s="56">
        <v>200</v>
      </c>
      <c r="F34" s="39">
        <v>80000</v>
      </c>
      <c r="G34" s="68"/>
      <c r="H34" s="68"/>
    </row>
    <row r="35" spans="1:8" s="11" customFormat="1" ht="22.5" customHeight="1">
      <c r="A35" s="32" t="s">
        <v>34</v>
      </c>
      <c r="B35" s="2">
        <v>791</v>
      </c>
      <c r="C35" s="33" t="s">
        <v>35</v>
      </c>
      <c r="D35" s="33"/>
      <c r="E35" s="34"/>
      <c r="F35" s="34">
        <f>F36+F40</f>
        <v>293505</v>
      </c>
      <c r="G35" s="34" t="e">
        <f aca="true" t="shared" si="1" ref="F35:H36">G36</f>
        <v>#REF!</v>
      </c>
      <c r="H35" s="34" t="e">
        <f t="shared" si="1"/>
        <v>#REF!</v>
      </c>
    </row>
    <row r="36" spans="1:8" s="11" customFormat="1" ht="17.25" customHeight="1">
      <c r="A36" s="45" t="s">
        <v>32</v>
      </c>
      <c r="B36" s="2">
        <v>791</v>
      </c>
      <c r="C36" s="40" t="s">
        <v>33</v>
      </c>
      <c r="D36" s="37"/>
      <c r="E36" s="39"/>
      <c r="F36" s="39">
        <f t="shared" si="1"/>
        <v>161250</v>
      </c>
      <c r="G36" s="39" t="e">
        <f t="shared" si="1"/>
        <v>#REF!</v>
      </c>
      <c r="H36" s="39" t="e">
        <f t="shared" si="1"/>
        <v>#REF!</v>
      </c>
    </row>
    <row r="37" spans="1:8" s="11" customFormat="1" ht="23.25" customHeight="1">
      <c r="A37" s="45" t="s">
        <v>64</v>
      </c>
      <c r="B37" s="2">
        <v>791</v>
      </c>
      <c r="C37" s="40" t="s">
        <v>33</v>
      </c>
      <c r="D37" s="40" t="s">
        <v>61</v>
      </c>
      <c r="E37" s="39"/>
      <c r="F37" s="39">
        <f>F38</f>
        <v>161250</v>
      </c>
      <c r="G37" s="39" t="e">
        <f>#REF!+G38</f>
        <v>#REF!</v>
      </c>
      <c r="H37" s="39" t="e">
        <f>#REF!+H38</f>
        <v>#REF!</v>
      </c>
    </row>
    <row r="38" spans="1:8" s="11" customFormat="1" ht="24" customHeight="1">
      <c r="A38" s="45" t="s">
        <v>85</v>
      </c>
      <c r="B38" s="2">
        <v>791</v>
      </c>
      <c r="C38" s="40" t="s">
        <v>33</v>
      </c>
      <c r="D38" s="40" t="s">
        <v>86</v>
      </c>
      <c r="E38" s="56"/>
      <c r="F38" s="39">
        <f>F39</f>
        <v>161250</v>
      </c>
      <c r="G38" s="39">
        <v>0</v>
      </c>
      <c r="H38" s="39">
        <v>0</v>
      </c>
    </row>
    <row r="39" spans="1:8" s="1" customFormat="1" ht="47.25" customHeight="1">
      <c r="A39" s="16" t="s">
        <v>28</v>
      </c>
      <c r="B39" s="2">
        <v>791</v>
      </c>
      <c r="C39" s="66" t="s">
        <v>33</v>
      </c>
      <c r="D39" s="75" t="s">
        <v>86</v>
      </c>
      <c r="E39" s="66" t="s">
        <v>58</v>
      </c>
      <c r="F39" s="70">
        <v>161250</v>
      </c>
      <c r="G39" s="68">
        <f>'[1]приложение 5,6 '!F43</f>
        <v>0</v>
      </c>
      <c r="H39" s="68">
        <f>'[1]приложение 5,6 '!G43</f>
        <v>0</v>
      </c>
    </row>
    <row r="40" spans="1:8" s="1" customFormat="1" ht="21.75" customHeight="1">
      <c r="A40" s="77" t="s">
        <v>106</v>
      </c>
      <c r="B40" s="2">
        <v>791</v>
      </c>
      <c r="C40" s="66" t="s">
        <v>105</v>
      </c>
      <c r="D40" s="40"/>
      <c r="E40" s="37"/>
      <c r="F40" s="39">
        <f>F41</f>
        <v>132255</v>
      </c>
      <c r="G40" s="68"/>
      <c r="H40" s="68"/>
    </row>
    <row r="41" spans="1:8" s="1" customFormat="1" ht="23.25" customHeight="1">
      <c r="A41" s="77" t="s">
        <v>107</v>
      </c>
      <c r="B41" s="2">
        <v>791</v>
      </c>
      <c r="C41" s="66" t="s">
        <v>105</v>
      </c>
      <c r="D41" s="77">
        <v>1000503330</v>
      </c>
      <c r="E41" s="37"/>
      <c r="F41" s="39">
        <f>F42</f>
        <v>132255</v>
      </c>
      <c r="G41" s="68"/>
      <c r="H41" s="68"/>
    </row>
    <row r="42" spans="1:8" s="1" customFormat="1" ht="31.5" customHeight="1">
      <c r="A42" s="47" t="s">
        <v>28</v>
      </c>
      <c r="B42" s="2">
        <v>791</v>
      </c>
      <c r="C42" s="66" t="s">
        <v>105</v>
      </c>
      <c r="D42" s="77">
        <v>1000503330</v>
      </c>
      <c r="E42" s="37" t="s">
        <v>58</v>
      </c>
      <c r="F42" s="39">
        <v>132255</v>
      </c>
      <c r="G42" s="68"/>
      <c r="H42" s="68"/>
    </row>
    <row r="43" spans="1:8" ht="14.25">
      <c r="A43" s="19" t="s">
        <v>9</v>
      </c>
      <c r="B43" s="18">
        <v>791</v>
      </c>
      <c r="C43" s="63" t="s">
        <v>20</v>
      </c>
      <c r="D43" s="63"/>
      <c r="E43" s="63"/>
      <c r="F43" s="65">
        <f aca="true" t="shared" si="2" ref="F43:H44">F44</f>
        <v>775652.6</v>
      </c>
      <c r="G43" s="65">
        <f t="shared" si="2"/>
        <v>160000</v>
      </c>
      <c r="H43" s="65">
        <f t="shared" si="2"/>
        <v>160000</v>
      </c>
    </row>
    <row r="44" spans="1:8" s="1" customFormat="1" ht="14.25" customHeight="1">
      <c r="A44" s="54" t="s">
        <v>10</v>
      </c>
      <c r="B44" s="2">
        <v>791</v>
      </c>
      <c r="C44" s="66" t="s">
        <v>22</v>
      </c>
      <c r="D44" s="66"/>
      <c r="E44" s="66"/>
      <c r="F44" s="68">
        <f t="shared" si="2"/>
        <v>775652.6</v>
      </c>
      <c r="G44" s="68">
        <f t="shared" si="2"/>
        <v>160000</v>
      </c>
      <c r="H44" s="68">
        <f t="shared" si="2"/>
        <v>160000</v>
      </c>
    </row>
    <row r="45" spans="1:8" s="1" customFormat="1" ht="22.5">
      <c r="A45" s="55" t="s">
        <v>64</v>
      </c>
      <c r="B45" s="2">
        <v>791</v>
      </c>
      <c r="C45" s="66" t="s">
        <v>22</v>
      </c>
      <c r="D45" s="40" t="s">
        <v>67</v>
      </c>
      <c r="E45" s="66"/>
      <c r="F45" s="68">
        <f>F47+F48</f>
        <v>775652.6</v>
      </c>
      <c r="G45" s="68">
        <f>G47+G48</f>
        <v>160000</v>
      </c>
      <c r="H45" s="68">
        <f>H47+H48</f>
        <v>160000</v>
      </c>
    </row>
    <row r="46" spans="1:8" s="1" customFormat="1" ht="18" customHeight="1">
      <c r="A46" s="54" t="s">
        <v>10</v>
      </c>
      <c r="B46" s="2">
        <v>791</v>
      </c>
      <c r="C46" s="66" t="s">
        <v>22</v>
      </c>
      <c r="D46" s="37" t="s">
        <v>79</v>
      </c>
      <c r="E46" s="66"/>
      <c r="F46" s="68">
        <f>F47</f>
        <v>355652.6</v>
      </c>
      <c r="G46" s="68">
        <f>G47</f>
        <v>160000</v>
      </c>
      <c r="H46" s="68">
        <f>H47</f>
        <v>160000</v>
      </c>
    </row>
    <row r="47" spans="1:8" s="1" customFormat="1" ht="23.25" customHeight="1">
      <c r="A47" s="55" t="s">
        <v>28</v>
      </c>
      <c r="B47" s="2">
        <v>791</v>
      </c>
      <c r="C47" s="66" t="s">
        <v>22</v>
      </c>
      <c r="D47" s="37" t="s">
        <v>79</v>
      </c>
      <c r="E47" s="66" t="s">
        <v>58</v>
      </c>
      <c r="F47" s="68">
        <v>355652.6</v>
      </c>
      <c r="G47" s="71">
        <v>160000</v>
      </c>
      <c r="H47" s="71">
        <v>160000</v>
      </c>
    </row>
    <row r="48" spans="1:8" s="1" customFormat="1" ht="67.5">
      <c r="A48" s="54" t="s">
        <v>72</v>
      </c>
      <c r="B48" s="2">
        <v>791</v>
      </c>
      <c r="C48" s="66" t="s">
        <v>22</v>
      </c>
      <c r="D48" s="37" t="s">
        <v>62</v>
      </c>
      <c r="E48" s="66" t="s">
        <v>58</v>
      </c>
      <c r="F48" s="68">
        <v>420000</v>
      </c>
      <c r="G48" s="68">
        <v>0</v>
      </c>
      <c r="H48" s="68">
        <v>0</v>
      </c>
    </row>
    <row r="49" spans="1:8" s="1" customFormat="1" ht="15">
      <c r="A49" s="35" t="s">
        <v>99</v>
      </c>
      <c r="B49" s="2">
        <v>791</v>
      </c>
      <c r="C49" s="66" t="s">
        <v>100</v>
      </c>
      <c r="D49" s="78"/>
      <c r="E49" s="33"/>
      <c r="F49" s="34">
        <f>F50</f>
        <v>333009.6</v>
      </c>
      <c r="G49" s="68"/>
      <c r="H49" s="68"/>
    </row>
    <row r="50" spans="1:8" s="1" customFormat="1" ht="15">
      <c r="A50" s="77" t="s">
        <v>102</v>
      </c>
      <c r="B50" s="2">
        <v>791</v>
      </c>
      <c r="C50" s="66" t="s">
        <v>101</v>
      </c>
      <c r="D50" s="25"/>
      <c r="E50" s="37"/>
      <c r="F50" s="39">
        <f>F51</f>
        <v>333009.6</v>
      </c>
      <c r="G50" s="68"/>
      <c r="H50" s="68"/>
    </row>
    <row r="51" spans="1:8" s="1" customFormat="1" ht="15">
      <c r="A51" s="77" t="s">
        <v>103</v>
      </c>
      <c r="B51" s="2">
        <v>791</v>
      </c>
      <c r="C51" s="66" t="s">
        <v>101</v>
      </c>
      <c r="D51" s="25" t="s">
        <v>104</v>
      </c>
      <c r="E51" s="37"/>
      <c r="F51" s="39">
        <f>F52</f>
        <v>333009.6</v>
      </c>
      <c r="G51" s="68"/>
      <c r="H51" s="68"/>
    </row>
    <row r="52" spans="1:8" s="1" customFormat="1" ht="25.5">
      <c r="A52" s="47" t="s">
        <v>28</v>
      </c>
      <c r="B52" s="2">
        <v>791</v>
      </c>
      <c r="C52" s="66" t="s">
        <v>101</v>
      </c>
      <c r="D52" s="25" t="s">
        <v>104</v>
      </c>
      <c r="E52" s="37" t="s">
        <v>58</v>
      </c>
      <c r="F52" s="39">
        <v>333009.6</v>
      </c>
      <c r="G52" s="68"/>
      <c r="H52" s="68"/>
    </row>
    <row r="53" spans="1:8" s="22" customFormat="1" ht="14.25">
      <c r="A53" s="50" t="s">
        <v>49</v>
      </c>
      <c r="B53" s="20">
        <v>791</v>
      </c>
      <c r="C53" s="57" t="s">
        <v>48</v>
      </c>
      <c r="D53" s="57"/>
      <c r="E53" s="58"/>
      <c r="F53" s="59">
        <f aca="true" t="shared" si="3" ref="F53:H54">F54</f>
        <v>0</v>
      </c>
      <c r="G53" s="59">
        <f t="shared" si="3"/>
        <v>35000</v>
      </c>
      <c r="H53" s="59">
        <f t="shared" si="3"/>
        <v>40000</v>
      </c>
    </row>
    <row r="54" spans="1:8" ht="15.75">
      <c r="A54" s="21" t="s">
        <v>41</v>
      </c>
      <c r="B54" s="5">
        <v>791</v>
      </c>
      <c r="C54" s="40" t="s">
        <v>50</v>
      </c>
      <c r="D54" s="40" t="s">
        <v>65</v>
      </c>
      <c r="E54" s="40"/>
      <c r="F54" s="48">
        <f t="shared" si="3"/>
        <v>0</v>
      </c>
      <c r="G54" s="48">
        <f t="shared" si="3"/>
        <v>35000</v>
      </c>
      <c r="H54" s="48">
        <f t="shared" si="3"/>
        <v>40000</v>
      </c>
    </row>
    <row r="55" spans="1:8" ht="15.75">
      <c r="A55" s="21" t="s">
        <v>51</v>
      </c>
      <c r="B55" s="5">
        <v>791</v>
      </c>
      <c r="C55" s="40" t="s">
        <v>50</v>
      </c>
      <c r="D55" s="40" t="s">
        <v>80</v>
      </c>
      <c r="E55" s="40"/>
      <c r="F55" s="48">
        <f>F56</f>
        <v>0</v>
      </c>
      <c r="G55" s="48">
        <f>G56</f>
        <v>35000</v>
      </c>
      <c r="H55" s="48">
        <f>H56</f>
        <v>40000</v>
      </c>
    </row>
    <row r="56" spans="1:8" ht="15.75">
      <c r="A56" s="21" t="s">
        <v>51</v>
      </c>
      <c r="B56" s="5">
        <v>791</v>
      </c>
      <c r="C56" s="40" t="s">
        <v>50</v>
      </c>
      <c r="D56" s="40" t="s">
        <v>81</v>
      </c>
      <c r="E56" s="40" t="s">
        <v>57</v>
      </c>
      <c r="F56" s="48">
        <v>0</v>
      </c>
      <c r="G56" s="42">
        <v>35000</v>
      </c>
      <c r="H56" s="42">
        <v>40000</v>
      </c>
    </row>
    <row r="57" spans="3:8" ht="12.75">
      <c r="C57" s="60"/>
      <c r="D57" s="60"/>
      <c r="E57" s="61"/>
      <c r="F57" s="62"/>
      <c r="G57" s="61"/>
      <c r="H57" s="61"/>
    </row>
  </sheetData>
  <sheetProtection/>
  <mergeCells count="20">
    <mergeCell ref="G9:G10"/>
    <mergeCell ref="H9:H10"/>
    <mergeCell ref="A12:A13"/>
    <mergeCell ref="B12:B13"/>
    <mergeCell ref="C12:C13"/>
    <mergeCell ref="D12:D13"/>
    <mergeCell ref="H12:H13"/>
    <mergeCell ref="E12:E13"/>
    <mergeCell ref="F12:F13"/>
    <mergeCell ref="G12:G13"/>
    <mergeCell ref="F31:H31"/>
    <mergeCell ref="A6:H7"/>
    <mergeCell ref="D1:H4"/>
    <mergeCell ref="E8:F8"/>
    <mergeCell ref="A9:A10"/>
    <mergeCell ref="B9:B10"/>
    <mergeCell ref="C9:C10"/>
    <mergeCell ref="D9:D10"/>
    <mergeCell ref="E9:E10"/>
    <mergeCell ref="F9:F10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2021-12-27T06:38:15Z</cp:lastPrinted>
  <dcterms:created xsi:type="dcterms:W3CDTF">1996-10-08T23:32:33Z</dcterms:created>
  <dcterms:modified xsi:type="dcterms:W3CDTF">2022-10-21T07:29:32Z</dcterms:modified>
  <cp:category/>
  <cp:version/>
  <cp:contentType/>
  <cp:contentStatus/>
</cp:coreProperties>
</file>